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GUTIE1\Downloads\"/>
    </mc:Choice>
  </mc:AlternateContent>
  <xr:revisionPtr revIDLastSave="0" documentId="13_ncr:1_{A2EEFA7C-C492-463E-A90C-A4CA17D49656}" xr6:coauthVersionLast="47" xr6:coauthVersionMax="47" xr10:uidLastSave="{00000000-0000-0000-0000-000000000000}"/>
  <bookViews>
    <workbookView xWindow="-120" yWindow="-120" windowWidth="20730" windowHeight="11160" xr2:uid="{BA1165BA-8F6B-4D90-9CFF-A729F8D08637}"/>
  </bookViews>
  <sheets>
    <sheet name="Premisas" sheetId="6" r:id="rId1"/>
    <sheet name="Calculador con impuestos" sheetId="4" r:id="rId2"/>
    <sheet name="Grafico1" sheetId="3" r:id="rId3"/>
    <sheet name="Grafico2" sheetId="2" r:id="rId4"/>
    <sheet name="Grafico3" sheetId="5" r:id="rId5"/>
    <sheet name="Calculador sin impuestos" sheetId="1" r:id="rId6"/>
    <sheet name="Grafico2 (2)" sheetId="7" r:id="rId7"/>
    <sheet name="Grafico2 (3)" sheetId="8" r:id="rId8"/>
  </sheets>
  <definedNames>
    <definedName name="Ahorro_mensual" localSheetId="6">OFFSET('Grafico2 (2)'!$C$11,1,0,1+'Grafico2 (2)'!$C$6)</definedName>
    <definedName name="Ahorro_mensual" localSheetId="7">OFFSET('Grafico2 (3)'!$C$11,1,0,1+'Grafico2 (3)'!$C$6)</definedName>
    <definedName name="Ahorro_mensual">OFFSET(Grafico2!$C$11,1,0,1+Grafico2!$C$6)</definedName>
    <definedName name="Capital_inicial" localSheetId="6">OFFSET('Grafico2 (2)'!$B$11,1,0,1+'Grafico2 (2)'!$C$6)</definedName>
    <definedName name="Capital_inicial" localSheetId="7">OFFSET('Grafico2 (3)'!$B$11,1,0,1+'Grafico2 (3)'!$C$6)</definedName>
    <definedName name="Capital_inicial">OFFSET(Grafico2!$B$11,1,0,1+Grafico2!$C$6)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2" i="8" l="1"/>
  <c r="C42" i="8"/>
  <c r="B42" i="8"/>
  <c r="D41" i="8"/>
  <c r="C41" i="8"/>
  <c r="B41" i="8"/>
  <c r="D40" i="8"/>
  <c r="C40" i="8"/>
  <c r="B40" i="8"/>
  <c r="D39" i="8"/>
  <c r="C39" i="8"/>
  <c r="B39" i="8"/>
  <c r="D38" i="8"/>
  <c r="C38" i="8"/>
  <c r="B38" i="8"/>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D25" i="8"/>
  <c r="C25" i="8"/>
  <c r="B25" i="8"/>
  <c r="D24" i="8"/>
  <c r="C24" i="8"/>
  <c r="B24" i="8"/>
  <c r="D23" i="8"/>
  <c r="C23" i="8"/>
  <c r="B23" i="8"/>
  <c r="D22" i="8"/>
  <c r="C22" i="8"/>
  <c r="B22" i="8"/>
  <c r="D21" i="8"/>
  <c r="C21" i="8"/>
  <c r="B21" i="8"/>
  <c r="D20" i="8"/>
  <c r="C20" i="8"/>
  <c r="B20" i="8"/>
  <c r="D19" i="8"/>
  <c r="C19" i="8"/>
  <c r="B19" i="8"/>
  <c r="D18" i="8"/>
  <c r="C18" i="8"/>
  <c r="B18" i="8"/>
  <c r="D17" i="8"/>
  <c r="C17" i="8"/>
  <c r="B17" i="8"/>
  <c r="D16" i="8"/>
  <c r="C16" i="8"/>
  <c r="B16" i="8"/>
  <c r="D15" i="8"/>
  <c r="C15" i="8"/>
  <c r="B15" i="8"/>
  <c r="D14" i="8"/>
  <c r="C14" i="8"/>
  <c r="B14" i="8"/>
  <c r="D13" i="8"/>
  <c r="C13" i="8"/>
  <c r="B13" i="8"/>
  <c r="D12" i="8"/>
  <c r="C12" i="8"/>
  <c r="B12" i="8"/>
  <c r="D42" i="7"/>
  <c r="C42" i="7"/>
  <c r="B42" i="7"/>
  <c r="D41" i="7"/>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D25" i="7"/>
  <c r="C25" i="7"/>
  <c r="B25" i="7"/>
  <c r="D24" i="7"/>
  <c r="C24" i="7"/>
  <c r="B24" i="7"/>
  <c r="D23" i="7"/>
  <c r="C23" i="7"/>
  <c r="B23" i="7"/>
  <c r="D22" i="7"/>
  <c r="C22" i="7"/>
  <c r="B22" i="7"/>
  <c r="D21" i="7"/>
  <c r="C21" i="7"/>
  <c r="B21" i="7"/>
  <c r="D20" i="7"/>
  <c r="C20" i="7"/>
  <c r="B20" i="7"/>
  <c r="D19" i="7"/>
  <c r="C19" i="7"/>
  <c r="B19" i="7"/>
  <c r="D18" i="7"/>
  <c r="C18" i="7"/>
  <c r="B18" i="7"/>
  <c r="D17" i="7"/>
  <c r="C17" i="7"/>
  <c r="B17" i="7"/>
  <c r="D16" i="7"/>
  <c r="C16" i="7"/>
  <c r="B16" i="7"/>
  <c r="D15" i="7"/>
  <c r="C15" i="7"/>
  <c r="B15" i="7"/>
  <c r="D14" i="7"/>
  <c r="C14" i="7"/>
  <c r="B14" i="7"/>
  <c r="D13" i="7"/>
  <c r="C13" i="7"/>
  <c r="B13" i="7"/>
  <c r="D12" i="7"/>
  <c r="C12" i="7"/>
  <c r="B12" i="7"/>
  <c r="C11" i="5"/>
  <c r="C22" i="1"/>
  <c r="C25" i="4"/>
  <c r="B13" i="3"/>
  <c r="B12" i="3"/>
  <c r="B12" i="2"/>
  <c r="C12" i="2"/>
  <c r="B13" i="2"/>
  <c r="C13" i="2"/>
  <c r="B14" i="2"/>
  <c r="C14" i="2"/>
  <c r="B15" i="2"/>
  <c r="C15" i="2"/>
  <c r="B16" i="2"/>
  <c r="C16" i="2"/>
  <c r="B17" i="2"/>
  <c r="C17" i="2"/>
  <c r="B18" i="2"/>
  <c r="C18" i="2"/>
  <c r="B19" i="2"/>
  <c r="C19" i="2"/>
  <c r="B20" i="2"/>
  <c r="C20" i="2"/>
  <c r="B21" i="2"/>
  <c r="C21" i="2"/>
  <c r="B22" i="2"/>
  <c r="C22" i="2"/>
  <c r="B23" i="2"/>
  <c r="C23" i="2"/>
  <c r="B24" i="2"/>
  <c r="C24" i="2"/>
  <c r="B25" i="2"/>
  <c r="C25" i="2"/>
  <c r="B26" i="2"/>
  <c r="C26" i="2"/>
  <c r="B27" i="2"/>
  <c r="C27" i="2"/>
  <c r="B28" i="2"/>
  <c r="C28" i="2"/>
  <c r="B29" i="2"/>
  <c r="C29" i="2"/>
  <c r="B30" i="2"/>
  <c r="C30" i="2"/>
  <c r="B31" i="2"/>
  <c r="C31" i="2"/>
  <c r="B32"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D13" i="2"/>
  <c r="D14" i="2"/>
  <c r="D15" i="2"/>
  <c r="D16" i="2"/>
  <c r="D17" i="2"/>
  <c r="D18" i="2"/>
  <c r="D19" i="2"/>
  <c r="D20" i="2"/>
  <c r="D21" i="2"/>
  <c r="D22" i="2"/>
  <c r="D23" i="2"/>
  <c r="D24" i="2"/>
  <c r="D25" i="2"/>
  <c r="D26" i="2"/>
  <c r="D27" i="2"/>
  <c r="D28" i="2"/>
  <c r="D29" i="2"/>
  <c r="D30" i="2"/>
  <c r="D31" i="2"/>
  <c r="D32" i="2"/>
  <c r="B33" i="2"/>
  <c r="D33" i="2"/>
  <c r="B34" i="2"/>
  <c r="D34" i="2"/>
  <c r="B35" i="2"/>
  <c r="D35" i="2"/>
  <c r="B36" i="2"/>
  <c r="D36" i="2"/>
  <c r="B37" i="2"/>
  <c r="D37" i="2"/>
  <c r="B38" i="2"/>
  <c r="D38" i="2"/>
  <c r="B39" i="2"/>
  <c r="D39" i="2"/>
  <c r="B40" i="2"/>
  <c r="D40" i="2"/>
  <c r="B41" i="2"/>
  <c r="D41" i="2"/>
  <c r="B42" i="2"/>
  <c r="D42" i="2"/>
  <c r="B43" i="2"/>
  <c r="D43" i="2"/>
  <c r="B44" i="2"/>
  <c r="D44" i="2"/>
  <c r="B45" i="2"/>
  <c r="D45" i="2"/>
  <c r="B46" i="2"/>
  <c r="D46" i="2"/>
  <c r="B47" i="2"/>
  <c r="D47" i="2"/>
  <c r="B48" i="2"/>
  <c r="D48" i="2"/>
  <c r="B49" i="2"/>
  <c r="D49" i="2"/>
  <c r="B50" i="2"/>
  <c r="D50" i="2"/>
  <c r="B51" i="2"/>
  <c r="D51" i="2"/>
  <c r="B52" i="2"/>
  <c r="D52" i="2"/>
  <c r="B53" i="2"/>
  <c r="D53" i="2"/>
  <c r="B54" i="2"/>
  <c r="D54" i="2"/>
  <c r="B55" i="2"/>
  <c r="D55" i="2"/>
  <c r="B56" i="2"/>
  <c r="D56" i="2"/>
  <c r="B57" i="2"/>
  <c r="D57" i="2"/>
  <c r="B58" i="2"/>
  <c r="D58" i="2"/>
  <c r="B59" i="2"/>
  <c r="D59" i="2"/>
  <c r="B60" i="2"/>
  <c r="D60" i="2"/>
  <c r="B61" i="2"/>
  <c r="D61" i="2"/>
  <c r="B62" i="2"/>
  <c r="D62" i="2"/>
  <c r="B63" i="2"/>
  <c r="D63" i="2"/>
  <c r="B64" i="2"/>
  <c r="D64" i="2"/>
  <c r="B65" i="2"/>
  <c r="D65" i="2"/>
  <c r="B66" i="2"/>
  <c r="D66" i="2"/>
  <c r="B67" i="2"/>
  <c r="D67" i="2"/>
  <c r="B68" i="2"/>
  <c r="D68" i="2"/>
  <c r="B69" i="2"/>
  <c r="D69" i="2"/>
  <c r="B70" i="2"/>
  <c r="D70" i="2"/>
  <c r="B71" i="2"/>
  <c r="D71" i="2"/>
  <c r="B72" i="2"/>
  <c r="D72" i="2"/>
  <c r="B73" i="2"/>
  <c r="D73" i="2"/>
  <c r="B74" i="2"/>
  <c r="D74" i="2"/>
  <c r="B75" i="2"/>
  <c r="D75" i="2"/>
  <c r="B76" i="2"/>
  <c r="D76" i="2"/>
  <c r="B77" i="2"/>
  <c r="D77" i="2"/>
  <c r="B78" i="2"/>
  <c r="D78" i="2"/>
  <c r="B79" i="2"/>
  <c r="D79" i="2"/>
  <c r="B80" i="2"/>
  <c r="D80" i="2"/>
  <c r="B81" i="2"/>
  <c r="D81" i="2"/>
  <c r="B82" i="2"/>
  <c r="D82" i="2"/>
  <c r="B83" i="2"/>
  <c r="D83" i="2"/>
  <c r="B84" i="2"/>
  <c r="D84" i="2"/>
  <c r="B85" i="2"/>
  <c r="D85" i="2"/>
  <c r="B86" i="2"/>
  <c r="D86" i="2"/>
  <c r="B87" i="2"/>
  <c r="D87" i="2"/>
  <c r="B88" i="2"/>
  <c r="D88" i="2"/>
  <c r="B89" i="2"/>
  <c r="D89" i="2"/>
  <c r="B90" i="2"/>
  <c r="D90" i="2"/>
  <c r="B91" i="2"/>
  <c r="D91" i="2"/>
  <c r="B92" i="2"/>
  <c r="D92" i="2"/>
  <c r="B93" i="2"/>
  <c r="D93" i="2"/>
  <c r="B94" i="2"/>
  <c r="D94" i="2"/>
  <c r="B95" i="2"/>
  <c r="D95" i="2"/>
  <c r="B96" i="2"/>
  <c r="D96" i="2"/>
  <c r="B97" i="2"/>
  <c r="D97" i="2"/>
  <c r="B98" i="2"/>
  <c r="D98" i="2"/>
  <c r="B99" i="2"/>
  <c r="D99" i="2"/>
  <c r="B100" i="2"/>
  <c r="D100" i="2"/>
  <c r="B101" i="2"/>
  <c r="D101" i="2"/>
  <c r="B102" i="2"/>
  <c r="D102" i="2"/>
  <c r="B103" i="2"/>
  <c r="D103" i="2"/>
  <c r="B104" i="2"/>
  <c r="D104" i="2"/>
  <c r="B105" i="2"/>
  <c r="D105" i="2"/>
  <c r="B106" i="2"/>
  <c r="D106" i="2"/>
  <c r="B107" i="2"/>
  <c r="D107" i="2"/>
  <c r="B108" i="2"/>
  <c r="D108" i="2"/>
  <c r="B109" i="2"/>
  <c r="D109" i="2"/>
  <c r="B110" i="2"/>
  <c r="D110" i="2"/>
  <c r="B111" i="2"/>
  <c r="D111" i="2"/>
  <c r="B112" i="2"/>
  <c r="D112" i="2"/>
  <c r="D12" i="2"/>
  <c r="C41" i="4" l="1"/>
  <c r="B56" i="4"/>
  <c r="B15" i="5"/>
  <c r="B14" i="5"/>
</calcChain>
</file>

<file path=xl/sharedStrings.xml><?xml version="1.0" encoding="utf-8"?>
<sst xmlns="http://schemas.openxmlformats.org/spreadsheetml/2006/main" count="255" uniqueCount="94">
  <si>
    <t>Este simulador responde a una de estas 2 preguntas (elegir la mejor para SEO)</t>
  </si>
  <si>
    <t>* ¿Sábes cómo sacar más rentabilidad a tus inversiones?</t>
  </si>
  <si>
    <t>* ¿Quieres que tu dinero trabaje por ti?</t>
  </si>
  <si>
    <t>Tomando como base un importe ahorrado previamente y una cantidad fija mensual, se obtendrá el valor final de la inversión.</t>
  </si>
  <si>
    <t>Como ejemplo tenemos este del Plan de Educación Financiera.</t>
  </si>
  <si>
    <t>El usuario podrá cambiar estas cifras, pero por defecto se incluirán:</t>
  </si>
  <si>
    <t>Tipo de interés ("r" en la fórmula) (Consultado con Preahorro responde (1))</t>
  </si>
  <si>
    <t xml:space="preserve"> - Perfil Conservador: 3%</t>
  </si>
  <si>
    <t xml:space="preserve"> - Perfil Moderado: 6%</t>
  </si>
  <si>
    <t xml:space="preserve"> - Perfil Agresivo: 11%</t>
  </si>
  <si>
    <t>Variables y formato</t>
  </si>
  <si>
    <t>Variable</t>
  </si>
  <si>
    <t>Unidad</t>
  </si>
  <si>
    <t>Capital inicial</t>
  </si>
  <si>
    <t>C</t>
  </si>
  <si>
    <t>Euro sin decimales</t>
  </si>
  <si>
    <t>Rentabilidad anual</t>
  </si>
  <si>
    <t>r</t>
  </si>
  <si>
    <t>% con 2 decimales</t>
  </si>
  <si>
    <t>Duración de la inversión</t>
  </si>
  <si>
    <t>n</t>
  </si>
  <si>
    <t>Años sin decimales</t>
  </si>
  <si>
    <t>Ahorro mensual</t>
  </si>
  <si>
    <t>A</t>
  </si>
  <si>
    <t>Impuestos</t>
  </si>
  <si>
    <t>t</t>
  </si>
  <si>
    <t>Valor final antes de impuestos</t>
  </si>
  <si>
    <t>V</t>
  </si>
  <si>
    <t>Impuestos a pagar</t>
  </si>
  <si>
    <t>I</t>
  </si>
  <si>
    <t>Valor final después de impuestos</t>
  </si>
  <si>
    <t>VF</t>
  </si>
  <si>
    <r>
      <rPr>
        <b/>
        <sz val="11"/>
        <color rgb="FFFF0000"/>
        <rFont val="Calibri"/>
        <family val="2"/>
        <scheme val="minor"/>
      </rPr>
      <t>Tipo impositivo en 2022 ("t" en la fórmula)</t>
    </r>
    <r>
      <rPr>
        <sz val="11"/>
        <color rgb="FF000000"/>
        <rFont val="Calibri"/>
        <family val="2"/>
        <scheme val="minor"/>
      </rPr>
      <t xml:space="preserve"> </t>
    </r>
  </si>
  <si>
    <t>- Hasta 6.000 € de rendimiento: 19%</t>
  </si>
  <si>
    <t>- Los siguientes 44.000 € de rendimiento: 21%</t>
  </si>
  <si>
    <t>- Los siguientes 150.000 € de rendimiento: 23%</t>
  </si>
  <si>
    <t>- Lo que exceda de 200.000 € de rendimiento: 26%</t>
  </si>
  <si>
    <t>Esos % deben ser actualizables por Fundación (anualmente o si se produce un cambio importante en algún momento concreto)</t>
  </si>
  <si>
    <t>HIPÓTESIS DE CÁLCULO</t>
  </si>
  <si>
    <t>* Los impuestos se pagan al final del periodo de inversión</t>
  </si>
  <si>
    <t>* Se aplica un mismo tramo de impuestos a todas las ganancias de la inversión, aunque puede ponerse una llamada de información a los % aplicables según los tramos, que son:</t>
  </si>
  <si>
    <t>Tasa impositiva a la que están sujetos los rendimientos obtenidos por el capital. Al hacer la declaración de la renta en la base imponible del ahorro los primeros 6.000 euros recibidos en tributan al 19%, los siguientes 44.000 al 21%. Los próximos 150.000 lo hacen al 23% y lo que exceda de 200.000 euros al 26%.</t>
  </si>
  <si>
    <t>El gráfico final debería mostrar el ahorro inicial, el ahorro añadido cada año, y los intereses generados, de manera que se pueda apreciar cómo los intereses crecen a lo largo del tiempo, que es lo realmente importante del interés compuesto.</t>
  </si>
  <si>
    <t>En algún texto de la herramienta hay que definir lo que es el interés compuesto.</t>
  </si>
  <si>
    <t>Los valores representados serán a final de cada año, y por tanto tiene en cuenta el importe ahorrado a 1 de enero y el agregado mensualmente</t>
  </si>
  <si>
    <t>Todas las variables deberán tener 2 decimales.</t>
  </si>
  <si>
    <t>Ofrecer al usuario la posibilidad de que se descargue los resultados en formato pdf, que contendrá la respuesta a la pregunta inicial planteada para la herramienta, así como una interpretación de los resultados obtenidos.</t>
  </si>
  <si>
    <t>Pendiente de confirmar por parte de Mx y Br si los tipos impositivos funcionan igual o no</t>
  </si>
  <si>
    <r>
      <rPr>
        <sz val="11"/>
        <color theme="0"/>
        <rFont val="Calibri"/>
        <family val="2"/>
        <scheme val="minor"/>
      </rPr>
      <t>"</t>
    </r>
    <r>
      <rPr>
        <sz val="11"/>
        <color rgb="FF000000"/>
        <rFont val="Calibri"/>
        <family val="2"/>
        <scheme val="minor"/>
      </rPr>
      <t>(1)</t>
    </r>
  </si>
  <si>
    <t>Podemos poner un poco 'a vuela pluma' (datos tomados ajustados con los que usa en su calculadora Finect -para mi una fuente MUY fiable-)</t>
  </si>
  <si>
    <t>Conservador: 3%</t>
  </si>
  <si>
    <t>Moderado: 6%</t>
  </si>
  <si>
    <t>Agresivo: 11%</t>
  </si>
  <si>
    <t>CALCULADOR CON IMPUESTOS</t>
  </si>
  <si>
    <t>INPUTS</t>
  </si>
  <si>
    <t>Ejemplo</t>
  </si>
  <si>
    <t>Euro</t>
  </si>
  <si>
    <t>%</t>
  </si>
  <si>
    <t>Selección previa por parte del usuario de su perfil inversor</t>
  </si>
  <si>
    <t>Años</t>
  </si>
  <si>
    <t>OUTPUT PRINCIPAL</t>
  </si>
  <si>
    <t>CÁLCULO MATEMÁTICO</t>
  </si>
  <si>
    <t>1) Valor final antes de impuestos</t>
  </si>
  <si>
    <t>V = C * (1+r)^n + (12 * A) * (((1+r)^n)-1) / r</t>
  </si>
  <si>
    <t>Ejemplo de cálculo:</t>
  </si>
  <si>
    <t>Valor final de la inversión antes de impuestos</t>
  </si>
  <si>
    <t>HIPÓTESIS</t>
  </si>
  <si>
    <t>* No considera efecto de la inflación</t>
  </si>
  <si>
    <t>* Calcula el efecto de la rentabilidad a final de año para todo el ahorro acumulado en ese año</t>
  </si>
  <si>
    <t>2) Impuestos a pagar</t>
  </si>
  <si>
    <t>I = (V - C - 12 * A * n) * t</t>
  </si>
  <si>
    <t>* Se aplica un mismo tramo de impuestos a todas las ganancias de la inversión</t>
  </si>
  <si>
    <t>3) Valor final después de impuestos</t>
  </si>
  <si>
    <t>VF = V - I</t>
  </si>
  <si>
    <t>Valor final de la inversión después de impuestos</t>
  </si>
  <si>
    <t>OUTPUTS SECUNDARIOS</t>
  </si>
  <si>
    <t>GRAFICO1:  Valor final de la inversión antes de impuestos</t>
  </si>
  <si>
    <t>GRAFICO2: Crecimiento del valor de la inversión año a año antes de impuestos</t>
  </si>
  <si>
    <t>GRAFICO3: Efecto de los impuestos en tu inversión</t>
  </si>
  <si>
    <t>Estos dos gráficos están elaborados a modo de ejemplo con Excel</t>
  </si>
  <si>
    <t>Para elaborarlos en la web hay que construir una tabla de datos usando las fórmulas que damos en: "DATOS PARA GRÁFICOS"</t>
  </si>
  <si>
    <t>GRÁFICO 1: Valor final de la inversión (antes de impuestos)</t>
  </si>
  <si>
    <t>DATOS PARA GRÁFICO</t>
  </si>
  <si>
    <t>GRÁFICO 2: Crecimiento de la inversión año a año (antes de impuestos)</t>
  </si>
  <si>
    <t>Año</t>
  </si>
  <si>
    <t>GRÁFICO 3: Impacto de los impuestos en el valor final de la inversión</t>
  </si>
  <si>
    <t>Impuestos (% aplicable según tramo del resultado dela inversión)</t>
  </si>
  <si>
    <t>Cálculo intermedio:</t>
  </si>
  <si>
    <t>Valor después de impuestos</t>
  </si>
  <si>
    <t>CALCULADOR INTERÉS COMPUESTO</t>
  </si>
  <si>
    <t>Valor final de la inversión</t>
  </si>
  <si>
    <t>* No considera efecto de los impuestos</t>
  </si>
  <si>
    <t>* Valor final de la inversión: Ver hoja "Gráfico1"</t>
  </si>
  <si>
    <t>* Crecimiento del valor de la inversión año a año: Ver hoja "Grafico2"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</si>
</sst>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C0A]_-;\-* #,##0.00\ [$€-C0A]_-;_-* &quot;-&quot;??\ [$€-C0A]_-;_-@_-"/>
    <numFmt numFmtId="165" formatCode="_-* #,##0\ [$€-C0A]_-;\-* #,##0\ [$€-C0A]_-;_-* &quot;-&quot;??\ [$€-C0A]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b/>
      <i/>
      <sz val="11"/>
      <color theme="1"/>
      <name val="Calibri"/>
      <family val="2"/>
      <scheme val="minor"/>
    </font>
    <font>
      <b/>
      <sz val="16"/>
      <color theme="1"/>
      <name val="Calibri"/>
      <family val="2"/>
      <scheme val="minor"/>
    </font>
    <font>
      <sz val="11"/>
      <color rgb="FF000000"/>
      <name val="Calibri"/>
      <family val="2"/>
      <scheme val="minor"/>
    </font>
    <font>
      <u/>
      <sz val="11"/>
      <color theme="10"/>
      <name val="Calibri"/>
      <family val="2"/>
      <scheme val="minor"/>
    </font>
    <font>
      <sz val="11"/>
      <color theme="0"/>
      <name val="Calibri"/>
      <family val="2"/>
      <scheme val="minor"/>
    </font>
    <font>
      <b/>
      <sz val="11"/>
      <color rgb="FFFF0000"/>
      <name val="Calibri"/>
      <family val="2"/>
      <scheme val="minor"/>
    </font>
    <font>
      <sz val="11"/>
      <color rgb="FF000000"/>
      <name val="Calibri"/>
      <family val="2"/>
    </font>
    <font>
      <sz val="11"/>
      <color rgb="FF00B050"/>
      <name val="Calibri"/>
      <family val="2"/>
      <scheme val="minor"/>
    </font>
    <font>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19">
    <xf numFmtId="0" fontId="0" fillId="0" borderId="0" xfId="0"/>
    <xf numFmtId="0" fontId="2" fillId="0" borderId="0" xfId="0" applyFont="1"/>
    <xf numFmtId="0" fontId="3" fillId="0" borderId="0" xfId="0" applyFont="1"/>
    <xf numFmtId="0" fontId="2" fillId="0" borderId="1" xfId="0" applyFont="1" applyBorder="1"/>
    <xf numFmtId="165" fontId="0" fillId="0" borderId="0" xfId="0" applyNumberFormat="1"/>
    <xf numFmtId="164" fontId="0" fillId="0" borderId="0" xfId="1" applyNumberFormat="1" applyFont="1"/>
    <xf numFmtId="165" fontId="0" fillId="0" borderId="0" xfId="1" applyNumberFormat="1" applyFont="1"/>
    <xf numFmtId="165" fontId="0" fillId="2" borderId="0" xfId="0" applyNumberFormat="1" applyFill="1"/>
    <xf numFmtId="9" fontId="0" fillId="2" borderId="0" xfId="2" applyFont="1" applyFill="1"/>
    <xf numFmtId="0" fontId="0" fillId="2" borderId="0" xfId="0" applyFill="1"/>
    <xf numFmtId="0" fontId="4" fillId="0" borderId="0" xfId="0" applyFont="1"/>
    <xf numFmtId="0" fontId="5" fillId="0" borderId="0" xfId="0" applyFont="1"/>
    <xf numFmtId="0" fontId="6" fillId="0" borderId="0" xfId="0" applyFont="1"/>
    <xf numFmtId="0" fontId="7" fillId="0" borderId="0" xfId="3"/>
    <xf numFmtId="0" fontId="0" fillId="0" borderId="0" xfId="0" applyAlignment="1">
      <alignment vertical="center"/>
    </xf>
    <xf numFmtId="0" fontId="6" fillId="0" borderId="0" xfId="0" applyFont="1" applyAlignment="1">
      <alignment horizontal="right"/>
    </xf>
    <xf numFmtId="0" fontId="10" fillId="0" borderId="0" xfId="0" applyFont="1"/>
    <xf numFmtId="0" fontId="11" fillId="0" borderId="0" xfId="0" applyFont="1"/>
    <xf numFmtId="0" fontId="12" fillId="0" borderId="0" xfId="0" applyFont="1"/>
  </cellXfs>
  <cellStyles count="4">
    <cellStyle name="Hipervínculo" xfId="3" builtinId="8"/>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ES"/>
              <a:t>Valor final de la inversión</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B8E1-43E4-91CB-4A27C0EEE076}"/>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B8E1-43E4-91CB-4A27C0EEE07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Grafico1!$A$12:$A$13</c:f>
              <c:strCache>
                <c:ptCount val="2"/>
                <c:pt idx="0">
                  <c:v>Valor final antes de impuestos</c:v>
                </c:pt>
                <c:pt idx="1">
                  <c:v>Ahorro mensual</c:v>
                </c:pt>
              </c:strCache>
            </c:strRef>
          </c:cat>
          <c:val>
            <c:numRef>
              <c:f>Grafico1!$B$12:$B$13</c:f>
              <c:numCache>
                <c:formatCode>_-* #,##0\ [$€-C0A]_-;\-* #,##0\ [$€-C0A]_-;_-* "-"??\ [$€-C0A]_-;_-@_-</c:formatCode>
                <c:ptCount val="2"/>
                <c:pt idx="0">
                  <c:v>12968.712300500008</c:v>
                </c:pt>
                <c:pt idx="1">
                  <c:v>9562.4547606000106</c:v>
                </c:pt>
              </c:numCache>
            </c:numRef>
          </c:val>
          <c:extLst>
            <c:ext xmlns:c16="http://schemas.microsoft.com/office/drawing/2014/chart" uri="{C3380CC4-5D6E-409C-BE32-E72D297353CC}">
              <c16:uniqueId val="{00000000-28DD-436E-8EFC-4437C222512C}"/>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Crecimiento de la inversión por efecto del</a:t>
            </a:r>
            <a:r>
              <a:rPr lang="es-ES" baseline="0"/>
              <a:t> interés compuesto</a:t>
            </a:r>
            <a:endParaRPr lang="es-ES"/>
          </a:p>
        </c:rich>
      </c:tx>
      <c:layout>
        <c:manualLayout>
          <c:xMode val="edge"/>
          <c:yMode val="edge"/>
          <c:x val="0.29252288731867465"/>
          <c:y val="1.775040733021128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stacked"/>
        <c:varyColors val="0"/>
        <c:ser>
          <c:idx val="0"/>
          <c:order val="0"/>
          <c:tx>
            <c:strRef>
              <c:f>Grafico2!$B$11</c:f>
              <c:strCache>
                <c:ptCount val="1"/>
                <c:pt idx="0">
                  <c:v>Capital inicial</c:v>
                </c:pt>
              </c:strCache>
            </c:strRef>
          </c:tx>
          <c:spPr>
            <a:solidFill>
              <a:schemeClr val="accent1"/>
            </a:solidFill>
            <a:ln>
              <a:noFill/>
            </a:ln>
            <a:effectLst/>
          </c:spPr>
          <c:invertIfNegative val="0"/>
          <c:val>
            <c:numRef>
              <c:f>[0]!Capital_inicial</c:f>
              <c:numCache>
                <c:formatCode>_-* #,##0\ [$€-C0A]_-;\-* #,##0\ [$€-C0A]_-;_-* "-"??\ [$€-C0A]_-;_-@_-</c:formatCode>
                <c:ptCount val="10"/>
                <c:pt idx="0">
                  <c:v>5500</c:v>
                </c:pt>
                <c:pt idx="1">
                  <c:v>6050.0000000000009</c:v>
                </c:pt>
                <c:pt idx="2">
                  <c:v>6655.0000000000018</c:v>
                </c:pt>
                <c:pt idx="3">
                  <c:v>7320.5000000000018</c:v>
                </c:pt>
                <c:pt idx="4">
                  <c:v>8052.5500000000029</c:v>
                </c:pt>
                <c:pt idx="5">
                  <c:v>8857.8050000000039</c:v>
                </c:pt>
                <c:pt idx="6">
                  <c:v>9743.5855000000065</c:v>
                </c:pt>
                <c:pt idx="7">
                  <c:v>10717.944050000006</c:v>
                </c:pt>
                <c:pt idx="8">
                  <c:v>11789.738455000008</c:v>
                </c:pt>
                <c:pt idx="9">
                  <c:v>12968.712300500008</c:v>
                </c:pt>
              </c:numCache>
            </c:numRef>
          </c:val>
          <c:extLst>
            <c:ext xmlns:c16="http://schemas.microsoft.com/office/drawing/2014/chart" uri="{C3380CC4-5D6E-409C-BE32-E72D297353CC}">
              <c16:uniqueId val="{00000000-2D02-4EA3-BE48-58A29200FF45}"/>
            </c:ext>
          </c:extLst>
        </c:ser>
        <c:ser>
          <c:idx val="1"/>
          <c:order val="1"/>
          <c:tx>
            <c:strRef>
              <c:f>Grafico2!$C$11</c:f>
              <c:strCache>
                <c:ptCount val="1"/>
                <c:pt idx="0">
                  <c:v>Ahorro mensual</c:v>
                </c:pt>
              </c:strCache>
            </c:strRef>
          </c:tx>
          <c:spPr>
            <a:solidFill>
              <a:schemeClr val="accent2"/>
            </a:solidFill>
            <a:ln>
              <a:noFill/>
            </a:ln>
            <a:effectLst/>
          </c:spPr>
          <c:invertIfNegative val="0"/>
          <c:val>
            <c:numRef>
              <c:f>[0]!Ahorro_mensual</c:f>
              <c:numCache>
                <c:formatCode>_-* #,##0\ [$€-C0A]_-;\-* #,##0\ [$€-C0A]_-;_-* "-"??\ [$€-C0A]_-;_-@_-</c:formatCode>
                <c:ptCount val="10"/>
                <c:pt idx="0">
                  <c:v>600.00000000000057</c:v>
                </c:pt>
                <c:pt idx="1">
                  <c:v>1260.0000000000011</c:v>
                </c:pt>
                <c:pt idx="2">
                  <c:v>1986.0000000000025</c:v>
                </c:pt>
                <c:pt idx="3">
                  <c:v>2784.6000000000026</c:v>
                </c:pt>
                <c:pt idx="4">
                  <c:v>3663.0600000000031</c:v>
                </c:pt>
                <c:pt idx="5">
                  <c:v>4629.3660000000045</c:v>
                </c:pt>
                <c:pt idx="6">
                  <c:v>5692.3026000000073</c:v>
                </c:pt>
                <c:pt idx="7">
                  <c:v>6861.5328600000066</c:v>
                </c:pt>
                <c:pt idx="8">
                  <c:v>8147.6861460000082</c:v>
                </c:pt>
                <c:pt idx="9">
                  <c:v>9562.4547606000106</c:v>
                </c:pt>
              </c:numCache>
            </c:numRef>
          </c:val>
          <c:extLst>
            <c:ext xmlns:c16="http://schemas.microsoft.com/office/drawing/2014/chart" uri="{C3380CC4-5D6E-409C-BE32-E72D297353CC}">
              <c16:uniqueId val="{00000001-2D02-4EA3-BE48-58A29200FF45}"/>
            </c:ext>
          </c:extLst>
        </c:ser>
        <c:dLbls>
          <c:showLegendKey val="0"/>
          <c:showVal val="0"/>
          <c:showCatName val="0"/>
          <c:showSerName val="0"/>
          <c:showPercent val="0"/>
          <c:showBubbleSize val="0"/>
        </c:dLbls>
        <c:gapWidth val="150"/>
        <c:overlap val="100"/>
        <c:axId val="290678224"/>
        <c:axId val="290675272"/>
      </c:barChart>
      <c:catAx>
        <c:axId val="29067822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90675272"/>
        <c:crosses val="autoZero"/>
        <c:auto val="1"/>
        <c:lblAlgn val="ctr"/>
        <c:lblOffset val="100"/>
        <c:noMultiLvlLbl val="0"/>
      </c:catAx>
      <c:valAx>
        <c:axId val="290675272"/>
        <c:scaling>
          <c:orientation val="minMax"/>
        </c:scaling>
        <c:delete val="0"/>
        <c:axPos val="l"/>
        <c:majorGridlines>
          <c:spPr>
            <a:ln w="9525" cap="flat" cmpd="sng" algn="ctr">
              <a:solidFill>
                <a:schemeClr val="tx1">
                  <a:lumMod val="15000"/>
                  <a:lumOff val="85000"/>
                </a:schemeClr>
              </a:solidFill>
              <a:round/>
            </a:ln>
            <a:effectLst/>
          </c:spPr>
        </c:majorGridlines>
        <c:numFmt formatCode="_-* #,##0\ [$€-C0A]_-;\-* #,##0\ [$€-C0A]_-;_-* &quot;-&quot;??\ [$€-C0A]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90678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ES"/>
              <a:t>Valor final de la inversión</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6">
                  <a:shade val="76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D3AD-4325-9A5B-4D58073E47E9}"/>
              </c:ext>
            </c:extLst>
          </c:dPt>
          <c:dPt>
            <c:idx val="1"/>
            <c:bubble3D val="0"/>
            <c:spPr>
              <a:solidFill>
                <a:schemeClr val="accent6">
                  <a:tint val="77000"/>
                </a:schemeClr>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D3AD-4325-9A5B-4D58073E47E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Grafico3!$A$14:$A$15</c:f>
              <c:strCache>
                <c:ptCount val="2"/>
                <c:pt idx="0">
                  <c:v>Valor después de impuestos</c:v>
                </c:pt>
                <c:pt idx="1">
                  <c:v>Impuestos a pagar</c:v>
                </c:pt>
              </c:strCache>
            </c:strRef>
          </c:cat>
          <c:val>
            <c:numRef>
              <c:f>Grafico3!$B$14:$B$15</c:f>
              <c:numCache>
                <c:formatCode>_-* #,##0\ [$€-C0A]_-;\-* #,##0\ [$€-C0A]_-;_-* "-"??\ [$€-C0A]_-;_-@_-</c:formatCode>
                <c:ptCount val="2"/>
                <c:pt idx="0">
                  <c:v>20340.245319491016</c:v>
                </c:pt>
                <c:pt idx="1">
                  <c:v>2190.9217416090037</c:v>
                </c:pt>
              </c:numCache>
            </c:numRef>
          </c:val>
          <c:extLst>
            <c:ext xmlns:c16="http://schemas.microsoft.com/office/drawing/2014/chart" uri="{C3380CC4-5D6E-409C-BE32-E72D297353CC}">
              <c16:uniqueId val="{00000004-D3AD-4325-9A5B-4D58073E47E9}"/>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Crecimiento de la inversión por efecto del</a:t>
            </a:r>
            <a:r>
              <a:rPr lang="es-ES" baseline="0"/>
              <a:t> interés compuesto</a:t>
            </a:r>
            <a:endParaRPr lang="es-ES"/>
          </a:p>
        </c:rich>
      </c:tx>
      <c:layout>
        <c:manualLayout>
          <c:xMode val="edge"/>
          <c:yMode val="edge"/>
          <c:x val="0.29252288731867465"/>
          <c:y val="1.775040733021128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'Grafico2 (2)'!$B$11</c:f>
              <c:strCache>
                <c:ptCount val="1"/>
                <c:pt idx="0">
                  <c:v>Capital inicial</c:v>
                </c:pt>
              </c:strCache>
            </c:strRef>
          </c:tx>
          <c:spPr>
            <a:solidFill>
              <a:srgbClr val="FF0000"/>
            </a:solidFill>
            <a:ln>
              <a:noFill/>
            </a:ln>
            <a:effectLst/>
          </c:spPr>
          <c:invertIfNegative val="0"/>
          <c:trendline>
            <c:spPr>
              <a:ln w="19050" cap="rnd">
                <a:solidFill>
                  <a:srgbClr val="FF0000"/>
                </a:solidFill>
                <a:prstDash val="sysDot"/>
              </a:ln>
              <a:effectLst/>
            </c:spPr>
            <c:trendlineType val="exp"/>
            <c:dispRSqr val="0"/>
            <c:dispEq val="0"/>
          </c:trendline>
          <c:val>
            <c:numRef>
              <c:f>'Grafico2 (2)'!$B$13:$B$42</c:f>
              <c:numCache>
                <c:formatCode>_-* #,##0\ [$€-C0A]_-;\-* #,##0\ [$€-C0A]_-;_-* "-"??\ [$€-C0A]_-;_-@_-</c:formatCode>
                <c:ptCount val="30"/>
                <c:pt idx="0">
                  <c:v>16200.000000000002</c:v>
                </c:pt>
                <c:pt idx="1">
                  <c:v>17496</c:v>
                </c:pt>
                <c:pt idx="2">
                  <c:v>18895.680000000004</c:v>
                </c:pt>
                <c:pt idx="3">
                  <c:v>20407.334400000003</c:v>
                </c:pt>
                <c:pt idx="4">
                  <c:v>22039.921152000006</c:v>
                </c:pt>
                <c:pt idx="5">
                  <c:v>23803.114844160009</c:v>
                </c:pt>
                <c:pt idx="6">
                  <c:v>25707.36403169281</c:v>
                </c:pt>
                <c:pt idx="7">
                  <c:v>27763.953154228235</c:v>
                </c:pt>
                <c:pt idx="8">
                  <c:v>29985.069406566497</c:v>
                </c:pt>
                <c:pt idx="9">
                  <c:v>32383.874959091816</c:v>
                </c:pt>
                <c:pt idx="10">
                  <c:v>34974.584955819162</c:v>
                </c:pt>
                <c:pt idx="11">
                  <c:v>37772.5517522847</c:v>
                </c:pt>
                <c:pt idx="12">
                  <c:v>40794.355892467473</c:v>
                </c:pt>
                <c:pt idx="13">
                  <c:v>44057.90436386488</c:v>
                </c:pt>
                <c:pt idx="14">
                  <c:v>47582.53671297407</c:v>
                </c:pt>
                <c:pt idx="15">
                  <c:v>51389.139650011995</c:v>
                </c:pt>
                <c:pt idx="16">
                  <c:v>55500.270822012957</c:v>
                </c:pt>
                <c:pt idx="17">
                  <c:v>59940.292487774001</c:v>
                </c:pt>
                <c:pt idx="18">
                  <c:v>64735.515886795925</c:v>
                </c:pt>
                <c:pt idx="19">
                  <c:v>69914.357157739592</c:v>
                </c:pt>
                <c:pt idx="20">
                  <c:v>75507.505730358767</c:v>
                </c:pt>
                <c:pt idx="21">
                  <c:v>81548.106188787482</c:v>
                </c:pt>
                <c:pt idx="22">
                  <c:v>88071.954683890479</c:v>
                </c:pt>
                <c:pt idx="23">
                  <c:v>95117.711058601722</c:v>
                </c:pt>
                <c:pt idx="24">
                  <c:v>102727.12794328987</c:v>
                </c:pt>
                <c:pt idx="25">
                  <c:v>110945.29817875306</c:v>
                </c:pt>
                <c:pt idx="26">
                  <c:v>119820.9220330533</c:v>
                </c:pt>
                <c:pt idx="27">
                  <c:v>129406.59579569756</c:v>
                </c:pt>
                <c:pt idx="28">
                  <c:v>139759.12345935337</c:v>
                </c:pt>
                <c:pt idx="29">
                  <c:v>150939.85333610166</c:v>
                </c:pt>
              </c:numCache>
            </c:numRef>
          </c:val>
          <c:extLst>
            <c:ext xmlns:c16="http://schemas.microsoft.com/office/drawing/2014/chart" uri="{C3380CC4-5D6E-409C-BE32-E72D297353CC}">
              <c16:uniqueId val="{00000000-F2BC-407E-9FF9-64B0D1B723CC}"/>
            </c:ext>
          </c:extLst>
        </c:ser>
        <c:ser>
          <c:idx val="1"/>
          <c:order val="1"/>
          <c:tx>
            <c:strRef>
              <c:f>'Grafico2 (2)'!$C$11</c:f>
              <c:strCache>
                <c:ptCount val="1"/>
                <c:pt idx="0">
                  <c:v>Ahorro mensual</c:v>
                </c:pt>
              </c:strCache>
            </c:strRef>
          </c:tx>
          <c:spPr>
            <a:solidFill>
              <a:srgbClr val="0070C0"/>
            </a:solidFill>
            <a:ln>
              <a:noFill/>
            </a:ln>
            <a:effectLst/>
          </c:spPr>
          <c:invertIfNegative val="0"/>
          <c:trendline>
            <c:spPr>
              <a:ln w="19050" cap="rnd">
                <a:solidFill>
                  <a:srgbClr val="0070C0"/>
                </a:solidFill>
                <a:prstDash val="sysDot"/>
              </a:ln>
              <a:effectLst/>
            </c:spPr>
            <c:trendlineType val="exp"/>
            <c:dispRSqr val="0"/>
            <c:dispEq val="0"/>
          </c:trendline>
          <c:val>
            <c:numRef>
              <c:f>'Grafico2 (2)'!$C$13:$C$42</c:f>
              <c:numCache>
                <c:formatCode>_-* #,##0\ [$€-C0A]_-;\-* #,##0\ [$€-C0A]_-;_-* "-"??\ [$€-C0A]_-;_-@_-</c:formatCode>
                <c:ptCount val="30"/>
                <c:pt idx="0">
                  <c:v>600.00000000000057</c:v>
                </c:pt>
                <c:pt idx="1">
                  <c:v>1248.0000000000007</c:v>
                </c:pt>
                <c:pt idx="2">
                  <c:v>1947.8400000000011</c:v>
                </c:pt>
                <c:pt idx="3">
                  <c:v>2703.6672000000026</c:v>
                </c:pt>
                <c:pt idx="4">
                  <c:v>3519.9605760000027</c:v>
                </c:pt>
                <c:pt idx="5">
                  <c:v>4401.5574220800036</c:v>
                </c:pt>
                <c:pt idx="6">
                  <c:v>5353.6820158464043</c:v>
                </c:pt>
                <c:pt idx="7">
                  <c:v>6381.9765771141174</c:v>
                </c:pt>
                <c:pt idx="8">
                  <c:v>7492.5347032832478</c:v>
                </c:pt>
                <c:pt idx="9">
                  <c:v>8691.937479545908</c:v>
                </c:pt>
                <c:pt idx="10">
                  <c:v>9987.2924779095811</c:v>
                </c:pt>
                <c:pt idx="11">
                  <c:v>11386.275876142348</c:v>
                </c:pt>
                <c:pt idx="12">
                  <c:v>12897.177946233736</c:v>
                </c:pt>
                <c:pt idx="13">
                  <c:v>14528.952181932438</c:v>
                </c:pt>
                <c:pt idx="14">
                  <c:v>16291.268356487037</c:v>
                </c:pt>
                <c:pt idx="15">
                  <c:v>18194.569825005998</c:v>
                </c:pt>
                <c:pt idx="16">
                  <c:v>20250.135411006479</c:v>
                </c:pt>
                <c:pt idx="17">
                  <c:v>22470.146243887</c:v>
                </c:pt>
                <c:pt idx="18">
                  <c:v>24867.757943397963</c:v>
                </c:pt>
                <c:pt idx="19">
                  <c:v>27457.178578869796</c:v>
                </c:pt>
                <c:pt idx="20">
                  <c:v>30253.75286517938</c:v>
                </c:pt>
                <c:pt idx="21">
                  <c:v>33274.053094393741</c:v>
                </c:pt>
                <c:pt idx="22">
                  <c:v>36535.977341945239</c:v>
                </c:pt>
                <c:pt idx="23">
                  <c:v>40058.855529300861</c:v>
                </c:pt>
                <c:pt idx="24">
                  <c:v>43863.563971644937</c:v>
                </c:pt>
                <c:pt idx="25">
                  <c:v>47972.649089376529</c:v>
                </c:pt>
                <c:pt idx="26">
                  <c:v>52410.461016526649</c:v>
                </c:pt>
                <c:pt idx="27">
                  <c:v>57203.297897848781</c:v>
                </c:pt>
                <c:pt idx="28">
                  <c:v>62379.561729676687</c:v>
                </c:pt>
                <c:pt idx="29">
                  <c:v>67969.92666805083</c:v>
                </c:pt>
              </c:numCache>
            </c:numRef>
          </c:val>
          <c:extLst>
            <c:ext xmlns:c16="http://schemas.microsoft.com/office/drawing/2014/chart" uri="{C3380CC4-5D6E-409C-BE32-E72D297353CC}">
              <c16:uniqueId val="{00000001-F2BC-407E-9FF9-64B0D1B723CC}"/>
            </c:ext>
          </c:extLst>
        </c:ser>
        <c:ser>
          <c:idx val="2"/>
          <c:order val="2"/>
          <c:tx>
            <c:strRef>
              <c:f>'Grafico2 (2)'!$D$11</c:f>
              <c:strCache>
                <c:ptCount val="1"/>
                <c:pt idx="0">
                  <c:v>Valor final antes de impuestos</c:v>
                </c:pt>
              </c:strCache>
            </c:strRef>
          </c:tx>
          <c:spPr>
            <a:solidFill>
              <a:srgbClr val="00B050"/>
            </a:solidFill>
            <a:ln>
              <a:noFill/>
            </a:ln>
            <a:effectLst/>
          </c:spPr>
          <c:invertIfNegative val="0"/>
          <c:trendline>
            <c:spPr>
              <a:ln w="19050" cap="rnd">
                <a:solidFill>
                  <a:srgbClr val="00B050"/>
                </a:solidFill>
                <a:prstDash val="sysDot"/>
              </a:ln>
              <a:effectLst/>
            </c:spPr>
            <c:trendlineType val="exp"/>
            <c:dispRSqr val="0"/>
            <c:dispEq val="0"/>
          </c:trendline>
          <c:val>
            <c:numRef>
              <c:f>'Grafico2 (2)'!$D$13:$D$42</c:f>
              <c:numCache>
                <c:formatCode>_-* #,##0\ [$€-C0A]_-;\-* #,##0\ [$€-C0A]_-;_-* "-"??\ [$€-C0A]_-;_-@_-</c:formatCode>
                <c:ptCount val="30"/>
                <c:pt idx="0">
                  <c:v>16800.000000000004</c:v>
                </c:pt>
                <c:pt idx="1">
                  <c:v>18744</c:v>
                </c:pt>
                <c:pt idx="2">
                  <c:v>20843.520000000004</c:v>
                </c:pt>
                <c:pt idx="3">
                  <c:v>23111.001600000007</c:v>
                </c:pt>
                <c:pt idx="4">
                  <c:v>25559.881728000008</c:v>
                </c:pt>
                <c:pt idx="5">
                  <c:v>28204.672266240013</c:v>
                </c:pt>
                <c:pt idx="6">
                  <c:v>31061.046047539214</c:v>
                </c:pt>
                <c:pt idx="7">
                  <c:v>34145.929731342352</c:v>
                </c:pt>
                <c:pt idx="8">
                  <c:v>37477.604109849744</c:v>
                </c:pt>
                <c:pt idx="9">
                  <c:v>41075.812438637724</c:v>
                </c:pt>
                <c:pt idx="10">
                  <c:v>44961.877433728747</c:v>
                </c:pt>
                <c:pt idx="11">
                  <c:v>49158.827628427047</c:v>
                </c:pt>
                <c:pt idx="12">
                  <c:v>53691.533838701209</c:v>
                </c:pt>
                <c:pt idx="13">
                  <c:v>58586.856545797316</c:v>
                </c:pt>
                <c:pt idx="14">
                  <c:v>63873.805069461108</c:v>
                </c:pt>
                <c:pt idx="15">
                  <c:v>69583.709475017997</c:v>
                </c:pt>
                <c:pt idx="16">
                  <c:v>75750.406233019428</c:v>
                </c:pt>
                <c:pt idx="17">
                  <c:v>82410.438731661008</c:v>
                </c:pt>
                <c:pt idx="18">
                  <c:v>89603.273830193881</c:v>
                </c:pt>
                <c:pt idx="19">
                  <c:v>97371.535736609396</c:v>
                </c:pt>
                <c:pt idx="20">
                  <c:v>105761.25859553815</c:v>
                </c:pt>
                <c:pt idx="21">
                  <c:v>114822.15928318122</c:v>
                </c:pt>
                <c:pt idx="22">
                  <c:v>124607.93202583572</c:v>
                </c:pt>
                <c:pt idx="23">
                  <c:v>135176.56658790258</c:v>
                </c:pt>
                <c:pt idx="24">
                  <c:v>146590.69191493481</c:v>
                </c:pt>
                <c:pt idx="25">
                  <c:v>158917.94726812959</c:v>
                </c:pt>
                <c:pt idx="26">
                  <c:v>172231.38304957995</c:v>
                </c:pt>
                <c:pt idx="27">
                  <c:v>186609.89369354636</c:v>
                </c:pt>
                <c:pt idx="28">
                  <c:v>202138.68518903007</c:v>
                </c:pt>
                <c:pt idx="29">
                  <c:v>218909.7800041525</c:v>
                </c:pt>
              </c:numCache>
            </c:numRef>
          </c:val>
          <c:extLst>
            <c:ext xmlns:c16="http://schemas.microsoft.com/office/drawing/2014/chart" uri="{C3380CC4-5D6E-409C-BE32-E72D297353CC}">
              <c16:uniqueId val="{00000003-F2BC-407E-9FF9-64B0D1B723CC}"/>
            </c:ext>
          </c:extLst>
        </c:ser>
        <c:dLbls>
          <c:showLegendKey val="0"/>
          <c:showVal val="0"/>
          <c:showCatName val="0"/>
          <c:showSerName val="0"/>
          <c:showPercent val="0"/>
          <c:showBubbleSize val="0"/>
        </c:dLbls>
        <c:gapWidth val="150"/>
        <c:axId val="290678224"/>
        <c:axId val="290675272"/>
      </c:barChart>
      <c:catAx>
        <c:axId val="290678224"/>
        <c:scaling>
          <c:orientation val="minMax"/>
        </c:scaling>
        <c:delete val="0"/>
        <c:axPos val="b"/>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90675272"/>
        <c:crosses val="autoZero"/>
        <c:auto val="1"/>
        <c:lblAlgn val="ctr"/>
        <c:lblOffset val="100"/>
        <c:noMultiLvlLbl val="0"/>
      </c:catAx>
      <c:valAx>
        <c:axId val="290675272"/>
        <c:scaling>
          <c:orientation val="minMax"/>
        </c:scaling>
        <c:delete val="0"/>
        <c:axPos val="l"/>
        <c:majorGridlines>
          <c:spPr>
            <a:ln w="9525" cap="flat" cmpd="sng" algn="ctr">
              <a:solidFill>
                <a:schemeClr val="tx1">
                  <a:lumMod val="15000"/>
                  <a:lumOff val="85000"/>
                </a:schemeClr>
              </a:solidFill>
              <a:round/>
            </a:ln>
            <a:effectLst/>
          </c:spPr>
        </c:majorGridlines>
        <c:numFmt formatCode="_-* #,##0\ [$€-C0A]_-;\-* #,##0\ [$€-C0A]_-;_-* &quot;-&quot;??\ [$€-C0A]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90678224"/>
        <c:crosses val="autoZero"/>
        <c:crossBetween val="between"/>
        <c:majorUnit val="25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Crecimiento de la inversión por efecto del</a:t>
            </a:r>
            <a:r>
              <a:rPr lang="es-ES" baseline="0"/>
              <a:t> interés compuesto</a:t>
            </a:r>
            <a:endParaRPr lang="es-ES"/>
          </a:p>
        </c:rich>
      </c:tx>
      <c:layout>
        <c:manualLayout>
          <c:xMode val="edge"/>
          <c:yMode val="edge"/>
          <c:x val="0.29252288731867465"/>
          <c:y val="1.775040733021128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stacked"/>
        <c:varyColors val="0"/>
        <c:ser>
          <c:idx val="0"/>
          <c:order val="0"/>
          <c:tx>
            <c:strRef>
              <c:f>'Grafico2 (3)'!$B$11</c:f>
              <c:strCache>
                <c:ptCount val="1"/>
                <c:pt idx="0">
                  <c:v>Capital inicial</c:v>
                </c:pt>
              </c:strCache>
            </c:strRef>
          </c:tx>
          <c:spPr>
            <a:solidFill>
              <a:srgbClr val="FF0000"/>
            </a:solidFill>
            <a:ln>
              <a:noFill/>
            </a:ln>
            <a:effectLst/>
          </c:spPr>
          <c:invertIfNegative val="0"/>
          <c:val>
            <c:numRef>
              <c:f>'Grafico2 (3)'!$B$13:$B$42</c:f>
              <c:numCache>
                <c:formatCode>_-* #,##0\ [$€-C0A]_-;\-* #,##0\ [$€-C0A]_-;_-* "-"??\ [$€-C0A]_-;_-@_-</c:formatCode>
                <c:ptCount val="30"/>
                <c:pt idx="0">
                  <c:v>16200.000000000002</c:v>
                </c:pt>
                <c:pt idx="1">
                  <c:v>17496</c:v>
                </c:pt>
                <c:pt idx="2">
                  <c:v>18895.680000000004</c:v>
                </c:pt>
                <c:pt idx="3">
                  <c:v>20407.334400000003</c:v>
                </c:pt>
                <c:pt idx="4">
                  <c:v>22039.921152000006</c:v>
                </c:pt>
                <c:pt idx="5">
                  <c:v>23803.114844160009</c:v>
                </c:pt>
                <c:pt idx="6">
                  <c:v>25707.36403169281</c:v>
                </c:pt>
                <c:pt idx="7">
                  <c:v>27763.953154228235</c:v>
                </c:pt>
                <c:pt idx="8">
                  <c:v>29985.069406566497</c:v>
                </c:pt>
                <c:pt idx="9">
                  <c:v>32383.874959091816</c:v>
                </c:pt>
                <c:pt idx="10">
                  <c:v>34974.584955819162</c:v>
                </c:pt>
                <c:pt idx="11">
                  <c:v>37772.5517522847</c:v>
                </c:pt>
                <c:pt idx="12">
                  <c:v>40794.355892467473</c:v>
                </c:pt>
                <c:pt idx="13">
                  <c:v>44057.90436386488</c:v>
                </c:pt>
                <c:pt idx="14">
                  <c:v>47582.53671297407</c:v>
                </c:pt>
                <c:pt idx="15">
                  <c:v>51389.139650011995</c:v>
                </c:pt>
                <c:pt idx="16">
                  <c:v>55500.270822012957</c:v>
                </c:pt>
                <c:pt idx="17">
                  <c:v>59940.292487774001</c:v>
                </c:pt>
                <c:pt idx="18">
                  <c:v>64735.515886795925</c:v>
                </c:pt>
                <c:pt idx="19">
                  <c:v>69914.357157739592</c:v>
                </c:pt>
                <c:pt idx="20">
                  <c:v>75507.505730358767</c:v>
                </c:pt>
                <c:pt idx="21">
                  <c:v>81548.106188787482</c:v>
                </c:pt>
                <c:pt idx="22">
                  <c:v>88071.954683890479</c:v>
                </c:pt>
                <c:pt idx="23">
                  <c:v>95117.711058601722</c:v>
                </c:pt>
                <c:pt idx="24">
                  <c:v>102727.12794328987</c:v>
                </c:pt>
                <c:pt idx="25">
                  <c:v>110945.29817875306</c:v>
                </c:pt>
                <c:pt idx="26">
                  <c:v>119820.9220330533</c:v>
                </c:pt>
                <c:pt idx="27">
                  <c:v>129406.59579569756</c:v>
                </c:pt>
                <c:pt idx="28">
                  <c:v>139759.12345935337</c:v>
                </c:pt>
                <c:pt idx="29">
                  <c:v>150939.85333610166</c:v>
                </c:pt>
              </c:numCache>
            </c:numRef>
          </c:val>
          <c:extLst>
            <c:ext xmlns:c16="http://schemas.microsoft.com/office/drawing/2014/chart" uri="{C3380CC4-5D6E-409C-BE32-E72D297353CC}">
              <c16:uniqueId val="{00000001-3FF3-4C9A-9883-C82C8B4CA7FC}"/>
            </c:ext>
          </c:extLst>
        </c:ser>
        <c:ser>
          <c:idx val="1"/>
          <c:order val="1"/>
          <c:tx>
            <c:strRef>
              <c:f>'Grafico2 (3)'!$C$11</c:f>
              <c:strCache>
                <c:ptCount val="1"/>
                <c:pt idx="0">
                  <c:v>Ahorro mensual</c:v>
                </c:pt>
              </c:strCache>
            </c:strRef>
          </c:tx>
          <c:spPr>
            <a:solidFill>
              <a:srgbClr val="0070C0"/>
            </a:solidFill>
            <a:ln>
              <a:noFill/>
            </a:ln>
            <a:effectLst/>
          </c:spPr>
          <c:invertIfNegative val="0"/>
          <c:val>
            <c:numRef>
              <c:f>'Grafico2 (3)'!$C$13:$C$42</c:f>
              <c:numCache>
                <c:formatCode>_-* #,##0\ [$€-C0A]_-;\-* #,##0\ [$€-C0A]_-;_-* "-"??\ [$€-C0A]_-;_-@_-</c:formatCode>
                <c:ptCount val="30"/>
                <c:pt idx="0">
                  <c:v>600.00000000000057</c:v>
                </c:pt>
                <c:pt idx="1">
                  <c:v>1248.0000000000007</c:v>
                </c:pt>
                <c:pt idx="2">
                  <c:v>1947.8400000000011</c:v>
                </c:pt>
                <c:pt idx="3">
                  <c:v>2703.6672000000026</c:v>
                </c:pt>
                <c:pt idx="4">
                  <c:v>3519.9605760000027</c:v>
                </c:pt>
                <c:pt idx="5">
                  <c:v>4401.5574220800036</c:v>
                </c:pt>
                <c:pt idx="6">
                  <c:v>5353.6820158464043</c:v>
                </c:pt>
                <c:pt idx="7">
                  <c:v>6381.9765771141174</c:v>
                </c:pt>
                <c:pt idx="8">
                  <c:v>7492.5347032832478</c:v>
                </c:pt>
                <c:pt idx="9">
                  <c:v>8691.937479545908</c:v>
                </c:pt>
                <c:pt idx="10">
                  <c:v>9987.2924779095811</c:v>
                </c:pt>
                <c:pt idx="11">
                  <c:v>11386.275876142348</c:v>
                </c:pt>
                <c:pt idx="12">
                  <c:v>12897.177946233736</c:v>
                </c:pt>
                <c:pt idx="13">
                  <c:v>14528.952181932438</c:v>
                </c:pt>
                <c:pt idx="14">
                  <c:v>16291.268356487037</c:v>
                </c:pt>
                <c:pt idx="15">
                  <c:v>18194.569825005998</c:v>
                </c:pt>
                <c:pt idx="16">
                  <c:v>20250.135411006479</c:v>
                </c:pt>
                <c:pt idx="17">
                  <c:v>22470.146243887</c:v>
                </c:pt>
                <c:pt idx="18">
                  <c:v>24867.757943397963</c:v>
                </c:pt>
                <c:pt idx="19">
                  <c:v>27457.178578869796</c:v>
                </c:pt>
                <c:pt idx="20">
                  <c:v>30253.75286517938</c:v>
                </c:pt>
                <c:pt idx="21">
                  <c:v>33274.053094393741</c:v>
                </c:pt>
                <c:pt idx="22">
                  <c:v>36535.977341945239</c:v>
                </c:pt>
                <c:pt idx="23">
                  <c:v>40058.855529300861</c:v>
                </c:pt>
                <c:pt idx="24">
                  <c:v>43863.563971644937</c:v>
                </c:pt>
                <c:pt idx="25">
                  <c:v>47972.649089376529</c:v>
                </c:pt>
                <c:pt idx="26">
                  <c:v>52410.461016526649</c:v>
                </c:pt>
                <c:pt idx="27">
                  <c:v>57203.297897848781</c:v>
                </c:pt>
                <c:pt idx="28">
                  <c:v>62379.561729676687</c:v>
                </c:pt>
                <c:pt idx="29">
                  <c:v>67969.92666805083</c:v>
                </c:pt>
              </c:numCache>
            </c:numRef>
          </c:val>
          <c:extLst>
            <c:ext xmlns:c16="http://schemas.microsoft.com/office/drawing/2014/chart" uri="{C3380CC4-5D6E-409C-BE32-E72D297353CC}">
              <c16:uniqueId val="{00000003-3FF3-4C9A-9883-C82C8B4CA7FC}"/>
            </c:ext>
          </c:extLst>
        </c:ser>
        <c:dLbls>
          <c:showLegendKey val="0"/>
          <c:showVal val="0"/>
          <c:showCatName val="0"/>
          <c:showSerName val="0"/>
          <c:showPercent val="0"/>
          <c:showBubbleSize val="0"/>
        </c:dLbls>
        <c:gapWidth val="150"/>
        <c:overlap val="100"/>
        <c:axId val="290678224"/>
        <c:axId val="290675272"/>
      </c:barChart>
      <c:catAx>
        <c:axId val="290678224"/>
        <c:scaling>
          <c:orientation val="minMax"/>
        </c:scaling>
        <c:delete val="0"/>
        <c:axPos val="b"/>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90675272"/>
        <c:crosses val="autoZero"/>
        <c:auto val="1"/>
        <c:lblAlgn val="ctr"/>
        <c:lblOffset val="100"/>
        <c:noMultiLvlLbl val="0"/>
      </c:catAx>
      <c:valAx>
        <c:axId val="290675272"/>
        <c:scaling>
          <c:orientation val="minMax"/>
        </c:scaling>
        <c:delete val="0"/>
        <c:axPos val="l"/>
        <c:majorGridlines>
          <c:spPr>
            <a:ln w="9525" cap="flat" cmpd="sng" algn="ctr">
              <a:solidFill>
                <a:schemeClr val="tx1">
                  <a:lumMod val="15000"/>
                  <a:lumOff val="85000"/>
                </a:schemeClr>
              </a:solidFill>
              <a:round/>
            </a:ln>
            <a:effectLst/>
          </c:spPr>
        </c:majorGridlines>
        <c:numFmt formatCode="_-* #,##0\ [$€-C0A]_-;\-* #,##0\ [$€-C0A]_-;_-* &quot;-&quot;??\ [$€-C0A]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90678224"/>
        <c:crosses val="autoZero"/>
        <c:crossBetween val="between"/>
        <c:majorUnit val="25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1</xdr:rowOff>
    </xdr:from>
    <xdr:to>
      <xdr:col>3</xdr:col>
      <xdr:colOff>923925</xdr:colOff>
      <xdr:row>22</xdr:row>
      <xdr:rowOff>100465</xdr:rowOff>
    </xdr:to>
    <xdr:pic>
      <xdr:nvPicPr>
        <xdr:cNvPr id="2" name="Imagen 1">
          <a:extLst>
            <a:ext uri="{FF2B5EF4-FFF2-40B4-BE49-F238E27FC236}">
              <a16:creationId xmlns:a16="http://schemas.microsoft.com/office/drawing/2014/main" id="{291C53E9-D77D-448A-9CEE-FC1D1A208D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76551"/>
          <a:ext cx="5038725" cy="1052964"/>
        </a:xfrm>
        <a:prstGeom prst="rect">
          <a:avLst/>
        </a:prstGeom>
      </xdr:spPr>
    </xdr:pic>
    <xdr:clientData/>
  </xdr:twoCellAnchor>
  <xdr:twoCellAnchor editAs="oneCell">
    <xdr:from>
      <xdr:col>0</xdr:col>
      <xdr:colOff>0</xdr:colOff>
      <xdr:row>32</xdr:row>
      <xdr:rowOff>0</xdr:rowOff>
    </xdr:from>
    <xdr:to>
      <xdr:col>4</xdr:col>
      <xdr:colOff>19050</xdr:colOff>
      <xdr:row>38</xdr:row>
      <xdr:rowOff>167509</xdr:rowOff>
    </xdr:to>
    <xdr:pic>
      <xdr:nvPicPr>
        <xdr:cNvPr id="4" name="Imagen 3">
          <a:extLst>
            <a:ext uri="{FF2B5EF4-FFF2-40B4-BE49-F238E27FC236}">
              <a16:creationId xmlns:a16="http://schemas.microsoft.com/office/drawing/2014/main" id="{9AC516E1-E414-45A5-881A-1EEBD924F6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6305550"/>
          <a:ext cx="5067300" cy="1310509"/>
        </a:xfrm>
        <a:prstGeom prst="rect">
          <a:avLst/>
        </a:prstGeom>
      </xdr:spPr>
    </xdr:pic>
    <xdr:clientData/>
  </xdr:twoCellAnchor>
  <xdr:twoCellAnchor editAs="oneCell">
    <xdr:from>
      <xdr:col>0</xdr:col>
      <xdr:colOff>0</xdr:colOff>
      <xdr:row>48</xdr:row>
      <xdr:rowOff>0</xdr:rowOff>
    </xdr:from>
    <xdr:to>
      <xdr:col>2</xdr:col>
      <xdr:colOff>142875</xdr:colOff>
      <xdr:row>54</xdr:row>
      <xdr:rowOff>28575</xdr:rowOff>
    </xdr:to>
    <xdr:pic>
      <xdr:nvPicPr>
        <xdr:cNvPr id="6" name="Imagen 5">
          <a:extLst>
            <a:ext uri="{FF2B5EF4-FFF2-40B4-BE49-F238E27FC236}">
              <a16:creationId xmlns:a16="http://schemas.microsoft.com/office/drawing/2014/main" id="{AE321AB2-DDA7-4DA9-A477-9536585E876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9353550"/>
          <a:ext cx="3505200" cy="1171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728662</xdr:colOff>
      <xdr:row>0</xdr:row>
      <xdr:rowOff>376237</xdr:rowOff>
    </xdr:from>
    <xdr:to>
      <xdr:col>12</xdr:col>
      <xdr:colOff>590550</xdr:colOff>
      <xdr:row>20</xdr:row>
      <xdr:rowOff>47625</xdr:rowOff>
    </xdr:to>
    <xdr:graphicFrame macro="">
      <xdr:nvGraphicFramePr>
        <xdr:cNvPr id="3" name="Gráfico 2">
          <a:extLst>
            <a:ext uri="{FF2B5EF4-FFF2-40B4-BE49-F238E27FC236}">
              <a16:creationId xmlns:a16="http://schemas.microsoft.com/office/drawing/2014/main" id="{9A6D06CC-F347-4739-A8E5-7281C13CB3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747711</xdr:colOff>
      <xdr:row>2</xdr:row>
      <xdr:rowOff>14287</xdr:rowOff>
    </xdr:from>
    <xdr:to>
      <xdr:col>17</xdr:col>
      <xdr:colOff>719136</xdr:colOff>
      <xdr:row>30</xdr:row>
      <xdr:rowOff>180975</xdr:rowOff>
    </xdr:to>
    <xdr:graphicFrame macro="">
      <xdr:nvGraphicFramePr>
        <xdr:cNvPr id="3" name="Gráfico 2">
          <a:extLst>
            <a:ext uri="{FF2B5EF4-FFF2-40B4-BE49-F238E27FC236}">
              <a16:creationId xmlns:a16="http://schemas.microsoft.com/office/drawing/2014/main" id="{B7ECE646-307C-4067-8ED4-EF965BAC50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728662</xdr:colOff>
      <xdr:row>0</xdr:row>
      <xdr:rowOff>376237</xdr:rowOff>
    </xdr:from>
    <xdr:to>
      <xdr:col>12</xdr:col>
      <xdr:colOff>590550</xdr:colOff>
      <xdr:row>22</xdr:row>
      <xdr:rowOff>47625</xdr:rowOff>
    </xdr:to>
    <xdr:graphicFrame macro="">
      <xdr:nvGraphicFramePr>
        <xdr:cNvPr id="2" name="Gráfico 1">
          <a:extLst>
            <a:ext uri="{FF2B5EF4-FFF2-40B4-BE49-F238E27FC236}">
              <a16:creationId xmlns:a16="http://schemas.microsoft.com/office/drawing/2014/main" id="{66BB3530-73F9-4B2E-8E26-0ABF210FAE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14</xdr:row>
      <xdr:rowOff>1</xdr:rowOff>
    </xdr:from>
    <xdr:to>
      <xdr:col>3</xdr:col>
      <xdr:colOff>923925</xdr:colOff>
      <xdr:row>19</xdr:row>
      <xdr:rowOff>100465</xdr:rowOff>
    </xdr:to>
    <xdr:pic>
      <xdr:nvPicPr>
        <xdr:cNvPr id="8" name="Imagen 7">
          <a:extLst>
            <a:ext uri="{FF2B5EF4-FFF2-40B4-BE49-F238E27FC236}">
              <a16:creationId xmlns:a16="http://schemas.microsoft.com/office/drawing/2014/main" id="{9CD70EC2-5B7F-44C2-A896-EF19CD2810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76551"/>
          <a:ext cx="5038725" cy="10529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297657</xdr:colOff>
      <xdr:row>2</xdr:row>
      <xdr:rowOff>14287</xdr:rowOff>
    </xdr:from>
    <xdr:to>
      <xdr:col>19</xdr:col>
      <xdr:colOff>702469</xdr:colOff>
      <xdr:row>35</xdr:row>
      <xdr:rowOff>166687</xdr:rowOff>
    </xdr:to>
    <xdr:graphicFrame macro="">
      <xdr:nvGraphicFramePr>
        <xdr:cNvPr id="2" name="Gráfico 1">
          <a:extLst>
            <a:ext uri="{FF2B5EF4-FFF2-40B4-BE49-F238E27FC236}">
              <a16:creationId xmlns:a16="http://schemas.microsoft.com/office/drawing/2014/main" id="{0B2CB177-583A-4BD7-9CB4-C1010EA0A5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297657</xdr:colOff>
      <xdr:row>2</xdr:row>
      <xdr:rowOff>14287</xdr:rowOff>
    </xdr:from>
    <xdr:to>
      <xdr:col>17</xdr:col>
      <xdr:colOff>719137</xdr:colOff>
      <xdr:row>30</xdr:row>
      <xdr:rowOff>180975</xdr:rowOff>
    </xdr:to>
    <xdr:graphicFrame macro="">
      <xdr:nvGraphicFramePr>
        <xdr:cNvPr id="2" name="Gráfico 1">
          <a:extLst>
            <a:ext uri="{FF2B5EF4-FFF2-40B4-BE49-F238E27FC236}">
              <a16:creationId xmlns:a16="http://schemas.microsoft.com/office/drawing/2014/main" id="{DE5330D8-63A9-4079-AD18-6F194A6637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inanzasparatodos.es/herramientas/mis-ahorro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52AD1-05DE-40FC-9DA4-5963AB7E09AB}">
  <dimension ref="A1:C44"/>
  <sheetViews>
    <sheetView tabSelected="1" workbookViewId="0"/>
  </sheetViews>
  <sheetFormatPr baseColWidth="10" defaultColWidth="11.42578125" defaultRowHeight="15" x14ac:dyDescent="0.25"/>
  <cols>
    <col min="1" max="1" width="17.42578125" customWidth="1"/>
  </cols>
  <sheetData>
    <row r="1" spans="1:3" x14ac:dyDescent="0.25">
      <c r="A1" s="18" t="s">
        <v>0</v>
      </c>
    </row>
    <row r="2" spans="1:3" x14ac:dyDescent="0.25">
      <c r="A2" s="18" t="s">
        <v>1</v>
      </c>
    </row>
    <row r="3" spans="1:3" x14ac:dyDescent="0.25">
      <c r="A3" s="18" t="s">
        <v>2</v>
      </c>
    </row>
    <row r="4" spans="1:3" x14ac:dyDescent="0.25">
      <c r="A4" s="12" t="s">
        <v>3</v>
      </c>
    </row>
    <row r="5" spans="1:3" x14ac:dyDescent="0.25">
      <c r="A5" s="13" t="s">
        <v>4</v>
      </c>
    </row>
    <row r="6" spans="1:3" x14ac:dyDescent="0.25">
      <c r="A6" s="13"/>
    </row>
    <row r="7" spans="1:3" x14ac:dyDescent="0.25">
      <c r="A7" s="12" t="s">
        <v>5</v>
      </c>
    </row>
    <row r="8" spans="1:3" x14ac:dyDescent="0.25">
      <c r="A8" s="12" t="s">
        <v>6</v>
      </c>
    </row>
    <row r="9" spans="1:3" x14ac:dyDescent="0.25">
      <c r="A9" s="12" t="s">
        <v>7</v>
      </c>
    </row>
    <row r="10" spans="1:3" x14ac:dyDescent="0.25">
      <c r="A10" s="12" t="s">
        <v>8</v>
      </c>
    </row>
    <row r="11" spans="1:3" x14ac:dyDescent="0.25">
      <c r="A11" s="12" t="s">
        <v>9</v>
      </c>
    </row>
    <row r="12" spans="1:3" x14ac:dyDescent="0.25">
      <c r="A12" s="12"/>
    </row>
    <row r="13" spans="1:3" x14ac:dyDescent="0.25">
      <c r="A13" s="1" t="s">
        <v>10</v>
      </c>
      <c r="B13" s="3" t="s">
        <v>11</v>
      </c>
      <c r="C13" s="3" t="s">
        <v>12</v>
      </c>
    </row>
    <row r="14" spans="1:3" x14ac:dyDescent="0.25">
      <c r="A14" t="s">
        <v>13</v>
      </c>
      <c r="B14" s="1" t="s">
        <v>14</v>
      </c>
      <c r="C14" t="s">
        <v>15</v>
      </c>
    </row>
    <row r="15" spans="1:3" x14ac:dyDescent="0.25">
      <c r="A15" t="s">
        <v>16</v>
      </c>
      <c r="B15" s="1" t="s">
        <v>17</v>
      </c>
      <c r="C15" t="s">
        <v>18</v>
      </c>
    </row>
    <row r="16" spans="1:3" x14ac:dyDescent="0.25">
      <c r="A16" t="s">
        <v>19</v>
      </c>
      <c r="B16" s="1" t="s">
        <v>20</v>
      </c>
      <c r="C16" t="s">
        <v>21</v>
      </c>
    </row>
    <row r="17" spans="1:3" x14ac:dyDescent="0.25">
      <c r="A17" t="s">
        <v>22</v>
      </c>
      <c r="B17" s="1" t="s">
        <v>23</v>
      </c>
      <c r="C17" t="s">
        <v>15</v>
      </c>
    </row>
    <row r="18" spans="1:3" x14ac:dyDescent="0.25">
      <c r="A18" t="s">
        <v>24</v>
      </c>
      <c r="B18" s="1" t="s">
        <v>25</v>
      </c>
      <c r="C18" t="s">
        <v>18</v>
      </c>
    </row>
    <row r="19" spans="1:3" x14ac:dyDescent="0.25">
      <c r="A19" t="s">
        <v>26</v>
      </c>
      <c r="B19" s="1" t="s">
        <v>27</v>
      </c>
      <c r="C19" t="s">
        <v>15</v>
      </c>
    </row>
    <row r="20" spans="1:3" x14ac:dyDescent="0.25">
      <c r="A20" t="s">
        <v>28</v>
      </c>
      <c r="B20" s="1" t="s">
        <v>29</v>
      </c>
      <c r="C20" t="s">
        <v>15</v>
      </c>
    </row>
    <row r="21" spans="1:3" x14ac:dyDescent="0.25">
      <c r="A21" t="s">
        <v>30</v>
      </c>
      <c r="B21" s="1" t="s">
        <v>31</v>
      </c>
      <c r="C21" t="s">
        <v>15</v>
      </c>
    </row>
    <row r="22" spans="1:3" x14ac:dyDescent="0.25">
      <c r="A22" s="12"/>
    </row>
    <row r="23" spans="1:3" x14ac:dyDescent="0.25">
      <c r="A23" s="12" t="s">
        <v>32</v>
      </c>
    </row>
    <row r="24" spans="1:3" x14ac:dyDescent="0.25">
      <c r="A24" s="12" t="s">
        <v>33</v>
      </c>
    </row>
    <row r="25" spans="1:3" x14ac:dyDescent="0.25">
      <c r="A25" s="12" t="s">
        <v>34</v>
      </c>
    </row>
    <row r="26" spans="1:3" x14ac:dyDescent="0.25">
      <c r="A26" s="12" t="s">
        <v>35</v>
      </c>
    </row>
    <row r="27" spans="1:3" x14ac:dyDescent="0.25">
      <c r="A27" s="12" t="s">
        <v>36</v>
      </c>
    </row>
    <row r="28" spans="1:3" x14ac:dyDescent="0.25">
      <c r="A28" s="12" t="s">
        <v>37</v>
      </c>
    </row>
    <row r="29" spans="1:3" x14ac:dyDescent="0.25">
      <c r="A29" s="12"/>
    </row>
    <row r="30" spans="1:3" x14ac:dyDescent="0.25">
      <c r="A30" t="s">
        <v>38</v>
      </c>
    </row>
    <row r="31" spans="1:3" x14ac:dyDescent="0.25">
      <c r="A31" t="s">
        <v>39</v>
      </c>
    </row>
    <row r="32" spans="1:3" x14ac:dyDescent="0.25">
      <c r="A32" t="s">
        <v>40</v>
      </c>
    </row>
    <row r="33" spans="1:2" x14ac:dyDescent="0.25">
      <c r="A33" t="s">
        <v>41</v>
      </c>
    </row>
    <row r="34" spans="1:2" x14ac:dyDescent="0.25">
      <c r="A34" t="s">
        <v>42</v>
      </c>
    </row>
    <row r="35" spans="1:2" x14ac:dyDescent="0.25">
      <c r="A35" t="s">
        <v>43</v>
      </c>
    </row>
    <row r="36" spans="1:2" x14ac:dyDescent="0.25">
      <c r="A36" t="s">
        <v>44</v>
      </c>
    </row>
    <row r="37" spans="1:2" x14ac:dyDescent="0.25">
      <c r="A37" t="s">
        <v>45</v>
      </c>
    </row>
    <row r="38" spans="1:2" x14ac:dyDescent="0.25">
      <c r="A38" t="s">
        <v>46</v>
      </c>
    </row>
    <row r="39" spans="1:2" x14ac:dyDescent="0.25">
      <c r="A39" s="17" t="s">
        <v>47</v>
      </c>
    </row>
    <row r="40" spans="1:2" x14ac:dyDescent="0.25">
      <c r="A40" s="12"/>
    </row>
    <row r="41" spans="1:2" x14ac:dyDescent="0.25">
      <c r="A41" s="15" t="s">
        <v>48</v>
      </c>
      <c r="B41" s="14" t="s">
        <v>49</v>
      </c>
    </row>
    <row r="42" spans="1:2" x14ac:dyDescent="0.25">
      <c r="A42" s="12"/>
      <c r="B42" s="14" t="s">
        <v>50</v>
      </c>
    </row>
    <row r="43" spans="1:2" x14ac:dyDescent="0.25">
      <c r="A43" s="12"/>
      <c r="B43" s="14" t="s">
        <v>51</v>
      </c>
    </row>
    <row r="44" spans="1:2" x14ac:dyDescent="0.25">
      <c r="A44" s="12"/>
      <c r="B44" s="14" t="s">
        <v>52</v>
      </c>
    </row>
  </sheetData>
  <hyperlinks>
    <hyperlink ref="A5" r:id="rId1" xr:uid="{5ACA4A7A-6147-4EDE-B80F-353EC884C876}"/>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8AAF0-E36F-4B93-9DDA-3727BDB00DD8}">
  <dimension ref="A1:E64"/>
  <sheetViews>
    <sheetView workbookViewId="0">
      <selection activeCell="B8" sqref="B8"/>
    </sheetView>
  </sheetViews>
  <sheetFormatPr baseColWidth="10" defaultColWidth="11.42578125" defaultRowHeight="15" x14ac:dyDescent="0.25"/>
  <cols>
    <col min="1" max="1" width="40.85546875" customWidth="1"/>
    <col min="2" max="2" width="9.5703125" customWidth="1"/>
    <col min="3" max="3" width="11.28515625" customWidth="1"/>
    <col min="4" max="4" width="14" bestFit="1" customWidth="1"/>
  </cols>
  <sheetData>
    <row r="1" spans="1:5" ht="31.5" x14ac:dyDescent="0.5">
      <c r="A1" s="2" t="s">
        <v>53</v>
      </c>
    </row>
    <row r="3" spans="1:5" x14ac:dyDescent="0.25">
      <c r="A3" s="1" t="s">
        <v>54</v>
      </c>
      <c r="B3" s="3" t="s">
        <v>11</v>
      </c>
      <c r="C3" s="3" t="s">
        <v>55</v>
      </c>
      <c r="D3" s="3" t="s">
        <v>12</v>
      </c>
    </row>
    <row r="4" spans="1:5" x14ac:dyDescent="0.25">
      <c r="A4" t="s">
        <v>13</v>
      </c>
      <c r="B4" s="1" t="s">
        <v>14</v>
      </c>
      <c r="C4" s="7">
        <v>5000</v>
      </c>
      <c r="D4" t="s">
        <v>56</v>
      </c>
    </row>
    <row r="5" spans="1:5" x14ac:dyDescent="0.25">
      <c r="A5" t="s">
        <v>16</v>
      </c>
      <c r="B5" s="1" t="s">
        <v>17</v>
      </c>
      <c r="C5" s="8">
        <v>0.1</v>
      </c>
      <c r="D5" t="s">
        <v>57</v>
      </c>
      <c r="E5" s="16" t="s">
        <v>58</v>
      </c>
    </row>
    <row r="6" spans="1:5" x14ac:dyDescent="0.25">
      <c r="A6" t="s">
        <v>19</v>
      </c>
      <c r="B6" s="1" t="s">
        <v>20</v>
      </c>
      <c r="C6" s="9">
        <v>10</v>
      </c>
      <c r="D6" t="s">
        <v>59</v>
      </c>
    </row>
    <row r="7" spans="1:5" x14ac:dyDescent="0.25">
      <c r="A7" t="s">
        <v>22</v>
      </c>
      <c r="B7" s="1" t="s">
        <v>23</v>
      </c>
      <c r="C7" s="7">
        <v>50</v>
      </c>
      <c r="D7" t="s">
        <v>56</v>
      </c>
    </row>
    <row r="8" spans="1:5" x14ac:dyDescent="0.25">
      <c r="A8" t="s">
        <v>24</v>
      </c>
      <c r="B8" s="1" t="s">
        <v>25</v>
      </c>
      <c r="C8" s="8">
        <v>0.19</v>
      </c>
      <c r="D8" t="s">
        <v>57</v>
      </c>
    </row>
    <row r="10" spans="1:5" ht="21" x14ac:dyDescent="0.35">
      <c r="A10" s="11" t="s">
        <v>60</v>
      </c>
    </row>
    <row r="11" spans="1:5" x14ac:dyDescent="0.25">
      <c r="A11" t="s">
        <v>26</v>
      </c>
      <c r="B11" s="1" t="s">
        <v>27</v>
      </c>
    </row>
    <row r="12" spans="1:5" x14ac:dyDescent="0.25">
      <c r="A12" t="s">
        <v>28</v>
      </c>
      <c r="B12" s="1" t="s">
        <v>29</v>
      </c>
    </row>
    <row r="13" spans="1:5" x14ac:dyDescent="0.25">
      <c r="A13" t="s">
        <v>30</v>
      </c>
      <c r="B13" s="1" t="s">
        <v>31</v>
      </c>
    </row>
    <row r="15" spans="1:5" x14ac:dyDescent="0.25">
      <c r="A15" t="s">
        <v>61</v>
      </c>
    </row>
    <row r="16" spans="1:5" x14ac:dyDescent="0.25">
      <c r="A16" s="10" t="s">
        <v>62</v>
      </c>
    </row>
    <row r="17" spans="1:3" x14ac:dyDescent="0.25">
      <c r="A17" t="s">
        <v>63</v>
      </c>
    </row>
    <row r="24" spans="1:3" x14ac:dyDescent="0.25">
      <c r="A24" t="s">
        <v>64</v>
      </c>
    </row>
    <row r="25" spans="1:3" x14ac:dyDescent="0.25">
      <c r="A25" t="s">
        <v>65</v>
      </c>
      <c r="B25" s="5"/>
      <c r="C25" s="6">
        <f>C4*POWER(1+C5,C6)+(12*C7)*(POWER(1+C5,C6)-1)/C5</f>
        <v>22531.167061100019</v>
      </c>
    </row>
    <row r="27" spans="1:3" x14ac:dyDescent="0.25">
      <c r="A27" t="s">
        <v>66</v>
      </c>
    </row>
    <row r="28" spans="1:3" x14ac:dyDescent="0.25">
      <c r="A28" t="s">
        <v>67</v>
      </c>
    </row>
    <row r="29" spans="1:3" x14ac:dyDescent="0.25">
      <c r="A29" t="s">
        <v>68</v>
      </c>
    </row>
    <row r="31" spans="1:3" x14ac:dyDescent="0.25">
      <c r="A31" s="10" t="s">
        <v>69</v>
      </c>
    </row>
    <row r="32" spans="1:3" x14ac:dyDescent="0.25">
      <c r="A32" t="s">
        <v>70</v>
      </c>
    </row>
    <row r="40" spans="1:3" x14ac:dyDescent="0.25">
      <c r="A40" t="s">
        <v>64</v>
      </c>
    </row>
    <row r="41" spans="1:3" x14ac:dyDescent="0.25">
      <c r="A41" t="s">
        <v>28</v>
      </c>
      <c r="B41" s="5"/>
      <c r="C41" s="6">
        <f>(C25-C4-12*C7*C6)*C8</f>
        <v>2190.9217416090037</v>
      </c>
    </row>
    <row r="42" spans="1:3" x14ac:dyDescent="0.25">
      <c r="B42" s="5"/>
      <c r="C42" s="6"/>
    </row>
    <row r="43" spans="1:3" x14ac:dyDescent="0.25">
      <c r="A43" t="s">
        <v>66</v>
      </c>
      <c r="B43" s="5"/>
      <c r="C43" s="6"/>
    </row>
    <row r="44" spans="1:3" x14ac:dyDescent="0.25">
      <c r="A44" t="s">
        <v>39</v>
      </c>
      <c r="B44" s="5"/>
      <c r="C44" s="6"/>
    </row>
    <row r="45" spans="1:3" x14ac:dyDescent="0.25">
      <c r="A45" t="s">
        <v>71</v>
      </c>
      <c r="B45" s="5"/>
      <c r="C45" s="6"/>
    </row>
    <row r="46" spans="1:3" x14ac:dyDescent="0.25">
      <c r="B46" s="5"/>
      <c r="C46" s="6"/>
    </row>
    <row r="47" spans="1:3" x14ac:dyDescent="0.25">
      <c r="A47" s="10" t="s">
        <v>72</v>
      </c>
      <c r="B47" s="5"/>
      <c r="C47" s="6"/>
    </row>
    <row r="48" spans="1:3" x14ac:dyDescent="0.25">
      <c r="A48" t="s">
        <v>73</v>
      </c>
      <c r="B48" s="5"/>
      <c r="C48" s="6"/>
    </row>
    <row r="49" spans="1:3" x14ac:dyDescent="0.25">
      <c r="B49" s="5"/>
      <c r="C49" s="6"/>
    </row>
    <row r="50" spans="1:3" x14ac:dyDescent="0.25">
      <c r="B50" s="5"/>
      <c r="C50" s="6"/>
    </row>
    <row r="51" spans="1:3" x14ac:dyDescent="0.25">
      <c r="B51" s="5"/>
      <c r="C51" s="6"/>
    </row>
    <row r="52" spans="1:3" x14ac:dyDescent="0.25">
      <c r="B52" s="5"/>
      <c r="C52" s="6"/>
    </row>
    <row r="53" spans="1:3" x14ac:dyDescent="0.25">
      <c r="B53" s="5"/>
      <c r="C53" s="6"/>
    </row>
    <row r="54" spans="1:3" x14ac:dyDescent="0.25">
      <c r="B54" s="5"/>
      <c r="C54" s="6"/>
    </row>
    <row r="56" spans="1:3" x14ac:dyDescent="0.25">
      <c r="A56" t="s">
        <v>74</v>
      </c>
      <c r="B56" s="4">
        <f>C25-C41</f>
        <v>20340.245319491016</v>
      </c>
    </row>
    <row r="58" spans="1:3" ht="21" x14ac:dyDescent="0.35">
      <c r="A58" s="11" t="s">
        <v>75</v>
      </c>
    </row>
    <row r="59" spans="1:3" x14ac:dyDescent="0.25">
      <c r="A59" t="s">
        <v>76</v>
      </c>
    </row>
    <row r="60" spans="1:3" x14ac:dyDescent="0.25">
      <c r="A60" t="s">
        <v>77</v>
      </c>
    </row>
    <row r="61" spans="1:3" x14ac:dyDescent="0.25">
      <c r="A61" t="s">
        <v>78</v>
      </c>
    </row>
    <row r="63" spans="1:3" x14ac:dyDescent="0.25">
      <c r="A63" t="s">
        <v>79</v>
      </c>
    </row>
    <row r="64" spans="1:3" x14ac:dyDescent="0.25">
      <c r="A64" t="s">
        <v>80</v>
      </c>
    </row>
  </sheetData>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0A6E2-640D-44B8-9820-F14898EE601E}">
  <dimension ref="A1:D14"/>
  <sheetViews>
    <sheetView workbookViewId="0">
      <selection activeCell="C7" sqref="C7"/>
    </sheetView>
  </sheetViews>
  <sheetFormatPr baseColWidth="10" defaultColWidth="11.42578125" defaultRowHeight="15" x14ac:dyDescent="0.25"/>
  <cols>
    <col min="1" max="1" width="26.28515625" customWidth="1"/>
    <col min="2" max="2" width="13.5703125" bestFit="1" customWidth="1"/>
    <col min="3" max="3" width="15.42578125" customWidth="1"/>
  </cols>
  <sheetData>
    <row r="1" spans="1:4" ht="31.5" x14ac:dyDescent="0.5">
      <c r="A1" s="2" t="s">
        <v>81</v>
      </c>
    </row>
    <row r="3" spans="1:4" x14ac:dyDescent="0.25">
      <c r="A3" s="1" t="s">
        <v>54</v>
      </c>
      <c r="B3" s="3" t="s">
        <v>11</v>
      </c>
      <c r="C3" s="3" t="s">
        <v>55</v>
      </c>
      <c r="D3" s="3" t="s">
        <v>12</v>
      </c>
    </row>
    <row r="4" spans="1:4" x14ac:dyDescent="0.25">
      <c r="A4" t="s">
        <v>13</v>
      </c>
      <c r="B4" t="s">
        <v>14</v>
      </c>
      <c r="C4" s="7">
        <v>5000</v>
      </c>
      <c r="D4" t="s">
        <v>56</v>
      </c>
    </row>
    <row r="5" spans="1:4" x14ac:dyDescent="0.25">
      <c r="A5" t="s">
        <v>16</v>
      </c>
      <c r="B5" t="s">
        <v>17</v>
      </c>
      <c r="C5" s="8">
        <v>0.1</v>
      </c>
      <c r="D5" t="s">
        <v>57</v>
      </c>
    </row>
    <row r="6" spans="1:4" x14ac:dyDescent="0.25">
      <c r="A6" t="s">
        <v>19</v>
      </c>
      <c r="B6" t="s">
        <v>20</v>
      </c>
      <c r="C6" s="9">
        <v>10</v>
      </c>
      <c r="D6" t="s">
        <v>59</v>
      </c>
    </row>
    <row r="7" spans="1:4" x14ac:dyDescent="0.25">
      <c r="A7" t="s">
        <v>22</v>
      </c>
      <c r="B7" t="s">
        <v>23</v>
      </c>
      <c r="C7" s="7">
        <v>50</v>
      </c>
      <c r="D7" t="s">
        <v>56</v>
      </c>
    </row>
    <row r="10" spans="1:4" x14ac:dyDescent="0.25">
      <c r="A10" s="1" t="s">
        <v>82</v>
      </c>
    </row>
    <row r="11" spans="1:4" x14ac:dyDescent="0.25">
      <c r="A11" s="1"/>
    </row>
    <row r="12" spans="1:4" x14ac:dyDescent="0.25">
      <c r="A12" t="s">
        <v>26</v>
      </c>
      <c r="B12" s="4">
        <f>$C$4*POWER(1+$C$5,$C$6)</f>
        <v>12968.712300500008</v>
      </c>
    </row>
    <row r="13" spans="1:4" x14ac:dyDescent="0.25">
      <c r="A13" t="s">
        <v>22</v>
      </c>
      <c r="B13" s="4">
        <f>(12*$C$7)*(POWER(1+$C$5,$C$6)-1)/$C$5</f>
        <v>9562.4547606000106</v>
      </c>
    </row>
    <row r="14" spans="1:4" x14ac:dyDescent="0.25">
      <c r="A14" s="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ABD9C-E86C-4140-959D-DB3870B8EBAE}">
  <dimension ref="A1:D112"/>
  <sheetViews>
    <sheetView zoomScale="80" zoomScaleNormal="80" workbookViewId="0"/>
  </sheetViews>
  <sheetFormatPr baseColWidth="10" defaultColWidth="11.42578125" defaultRowHeight="15" x14ac:dyDescent="0.25"/>
  <cols>
    <col min="1" max="1" width="29" customWidth="1"/>
    <col min="2" max="2" width="13.5703125" bestFit="1" customWidth="1"/>
    <col min="3" max="3" width="15.42578125" customWidth="1"/>
  </cols>
  <sheetData>
    <row r="1" spans="1:4" ht="31.5" x14ac:dyDescent="0.5">
      <c r="A1" s="2" t="s">
        <v>83</v>
      </c>
    </row>
    <row r="3" spans="1:4" x14ac:dyDescent="0.25">
      <c r="A3" s="1" t="s">
        <v>54</v>
      </c>
      <c r="B3" s="3" t="s">
        <v>11</v>
      </c>
      <c r="C3" s="3" t="s">
        <v>55</v>
      </c>
      <c r="D3" s="3" t="s">
        <v>12</v>
      </c>
    </row>
    <row r="4" spans="1:4" x14ac:dyDescent="0.25">
      <c r="A4" t="s">
        <v>13</v>
      </c>
      <c r="B4" t="s">
        <v>14</v>
      </c>
      <c r="C4" s="7">
        <v>5000</v>
      </c>
      <c r="D4" t="s">
        <v>56</v>
      </c>
    </row>
    <row r="5" spans="1:4" x14ac:dyDescent="0.25">
      <c r="A5" t="s">
        <v>16</v>
      </c>
      <c r="B5" t="s">
        <v>17</v>
      </c>
      <c r="C5" s="8">
        <v>0.1</v>
      </c>
      <c r="D5" t="s">
        <v>57</v>
      </c>
    </row>
    <row r="6" spans="1:4" x14ac:dyDescent="0.25">
      <c r="A6" t="s">
        <v>19</v>
      </c>
      <c r="B6" t="s">
        <v>20</v>
      </c>
      <c r="C6" s="9">
        <v>10</v>
      </c>
      <c r="D6" t="s">
        <v>59</v>
      </c>
    </row>
    <row r="7" spans="1:4" x14ac:dyDescent="0.25">
      <c r="A7" t="s">
        <v>22</v>
      </c>
      <c r="B7" t="s">
        <v>23</v>
      </c>
      <c r="C7" s="7">
        <v>50</v>
      </c>
      <c r="D7" t="s">
        <v>56</v>
      </c>
    </row>
    <row r="10" spans="1:4" x14ac:dyDescent="0.25">
      <c r="A10" s="1" t="s">
        <v>82</v>
      </c>
    </row>
    <row r="11" spans="1:4" x14ac:dyDescent="0.25">
      <c r="A11" s="3" t="s">
        <v>84</v>
      </c>
      <c r="B11" s="3" t="s">
        <v>13</v>
      </c>
      <c r="C11" s="3" t="s">
        <v>22</v>
      </c>
      <c r="D11" s="3" t="s">
        <v>26</v>
      </c>
    </row>
    <row r="12" spans="1:4" hidden="1" x14ac:dyDescent="0.25">
      <c r="A12">
        <v>0</v>
      </c>
      <c r="B12" s="4">
        <f t="shared" ref="B12:B43" si="0">$C$4*POWER(1+$C$5,A12)</f>
        <v>5000</v>
      </c>
      <c r="C12" s="4">
        <f>(12*$C$7)*(POWER(1+$C$5,A12)-1)/$C$5</f>
        <v>0</v>
      </c>
      <c r="D12" s="4">
        <f t="shared" ref="D12:D43" si="1">$C$4*POWER(1+$C$5,A12)+(12*$C$7)*(POWER(1+$C$5,A12)-1)/$C$5</f>
        <v>5000</v>
      </c>
    </row>
    <row r="13" spans="1:4" x14ac:dyDescent="0.25">
      <c r="A13">
        <v>1</v>
      </c>
      <c r="B13" s="4">
        <f t="shared" si="0"/>
        <v>5500</v>
      </c>
      <c r="C13" s="4">
        <f>(12*$C$7)*(POWER(1+$C$5,A13)-1)/$C$5</f>
        <v>600.00000000000057</v>
      </c>
      <c r="D13" s="4">
        <f t="shared" si="1"/>
        <v>6100.0000000000009</v>
      </c>
    </row>
    <row r="14" spans="1:4" x14ac:dyDescent="0.25">
      <c r="A14">
        <v>2</v>
      </c>
      <c r="B14" s="4">
        <f t="shared" si="0"/>
        <v>6050.0000000000009</v>
      </c>
      <c r="C14" s="4">
        <f t="shared" ref="C14:C77" si="2">(12*$C$7)*(POWER(1+$C$5,A14)-1)/$C$5</f>
        <v>1260.0000000000011</v>
      </c>
      <c r="D14" s="4">
        <f t="shared" si="1"/>
        <v>7310.0000000000018</v>
      </c>
    </row>
    <row r="15" spans="1:4" x14ac:dyDescent="0.25">
      <c r="A15">
        <v>3</v>
      </c>
      <c r="B15" s="4">
        <f t="shared" si="0"/>
        <v>6655.0000000000018</v>
      </c>
      <c r="C15" s="4">
        <f t="shared" si="2"/>
        <v>1986.0000000000025</v>
      </c>
      <c r="D15" s="4">
        <f t="shared" si="1"/>
        <v>8641.0000000000036</v>
      </c>
    </row>
    <row r="16" spans="1:4" x14ac:dyDescent="0.25">
      <c r="A16">
        <v>4</v>
      </c>
      <c r="B16" s="4">
        <f t="shared" si="0"/>
        <v>7320.5000000000018</v>
      </c>
      <c r="C16" s="4">
        <f t="shared" si="2"/>
        <v>2784.6000000000026</v>
      </c>
      <c r="D16" s="4">
        <f t="shared" si="1"/>
        <v>10105.100000000004</v>
      </c>
    </row>
    <row r="17" spans="1:4" x14ac:dyDescent="0.25">
      <c r="A17">
        <v>5</v>
      </c>
      <c r="B17" s="4">
        <f t="shared" si="0"/>
        <v>8052.5500000000029</v>
      </c>
      <c r="C17" s="4">
        <f t="shared" si="2"/>
        <v>3663.0600000000031</v>
      </c>
      <c r="D17" s="4">
        <f t="shared" si="1"/>
        <v>11715.610000000006</v>
      </c>
    </row>
    <row r="18" spans="1:4" x14ac:dyDescent="0.25">
      <c r="A18">
        <v>6</v>
      </c>
      <c r="B18" s="4">
        <f t="shared" si="0"/>
        <v>8857.8050000000039</v>
      </c>
      <c r="C18" s="4">
        <f t="shared" si="2"/>
        <v>4629.3660000000045</v>
      </c>
      <c r="D18" s="4">
        <f t="shared" si="1"/>
        <v>13487.171000000009</v>
      </c>
    </row>
    <row r="19" spans="1:4" x14ac:dyDescent="0.25">
      <c r="A19">
        <v>7</v>
      </c>
      <c r="B19" s="4">
        <f t="shared" si="0"/>
        <v>9743.5855000000065</v>
      </c>
      <c r="C19" s="4">
        <f t="shared" si="2"/>
        <v>5692.3026000000073</v>
      </c>
      <c r="D19" s="4">
        <f t="shared" si="1"/>
        <v>15435.888100000015</v>
      </c>
    </row>
    <row r="20" spans="1:4" x14ac:dyDescent="0.25">
      <c r="A20">
        <v>8</v>
      </c>
      <c r="B20" s="4">
        <f t="shared" si="0"/>
        <v>10717.944050000006</v>
      </c>
      <c r="C20" s="4">
        <f t="shared" si="2"/>
        <v>6861.5328600000066</v>
      </c>
      <c r="D20" s="4">
        <f t="shared" si="1"/>
        <v>17579.476910000012</v>
      </c>
    </row>
    <row r="21" spans="1:4" x14ac:dyDescent="0.25">
      <c r="A21">
        <v>9</v>
      </c>
      <c r="B21" s="4">
        <f t="shared" si="0"/>
        <v>11789.738455000008</v>
      </c>
      <c r="C21" s="4">
        <f t="shared" si="2"/>
        <v>8147.6861460000082</v>
      </c>
      <c r="D21" s="4">
        <f t="shared" si="1"/>
        <v>19937.424601000017</v>
      </c>
    </row>
    <row r="22" spans="1:4" x14ac:dyDescent="0.25">
      <c r="A22">
        <v>10</v>
      </c>
      <c r="B22" s="4">
        <f t="shared" si="0"/>
        <v>12968.712300500008</v>
      </c>
      <c r="C22" s="4">
        <f t="shared" si="2"/>
        <v>9562.4547606000106</v>
      </c>
      <c r="D22" s="4">
        <f t="shared" si="1"/>
        <v>22531.167061100019</v>
      </c>
    </row>
    <row r="23" spans="1:4" x14ac:dyDescent="0.25">
      <c r="A23">
        <v>11</v>
      </c>
      <c r="B23" s="4">
        <f t="shared" si="0"/>
        <v>14265.583530550013</v>
      </c>
      <c r="C23" s="4">
        <f t="shared" si="2"/>
        <v>11118.700236660015</v>
      </c>
      <c r="D23" s="4">
        <f t="shared" si="1"/>
        <v>25384.283767210029</v>
      </c>
    </row>
    <row r="24" spans="1:4" x14ac:dyDescent="0.25">
      <c r="A24">
        <v>12</v>
      </c>
      <c r="B24" s="4">
        <f t="shared" si="0"/>
        <v>15692.141883605012</v>
      </c>
      <c r="C24" s="4">
        <f t="shared" si="2"/>
        <v>12830.570260326014</v>
      </c>
      <c r="D24" s="4">
        <f t="shared" si="1"/>
        <v>28522.712143931029</v>
      </c>
    </row>
    <row r="25" spans="1:4" x14ac:dyDescent="0.25">
      <c r="A25">
        <v>13</v>
      </c>
      <c r="B25" s="4">
        <f t="shared" si="0"/>
        <v>17261.356071965514</v>
      </c>
      <c r="C25" s="4">
        <f t="shared" si="2"/>
        <v>14713.627286358616</v>
      </c>
      <c r="D25" s="4">
        <f t="shared" si="1"/>
        <v>31974.983358324131</v>
      </c>
    </row>
    <row r="26" spans="1:4" x14ac:dyDescent="0.25">
      <c r="A26">
        <v>14</v>
      </c>
      <c r="B26" s="4">
        <f t="shared" si="0"/>
        <v>18987.491679162071</v>
      </c>
      <c r="C26" s="4">
        <f t="shared" si="2"/>
        <v>16784.990014994481</v>
      </c>
      <c r="D26" s="4">
        <f t="shared" si="1"/>
        <v>35772.481694156551</v>
      </c>
    </row>
    <row r="27" spans="1:4" x14ac:dyDescent="0.25">
      <c r="A27">
        <v>15</v>
      </c>
      <c r="B27" s="4">
        <f t="shared" si="0"/>
        <v>20886.240847078276</v>
      </c>
      <c r="C27" s="4">
        <f t="shared" si="2"/>
        <v>19063.489016493932</v>
      </c>
      <c r="D27" s="4">
        <f t="shared" si="1"/>
        <v>39949.729863572211</v>
      </c>
    </row>
    <row r="28" spans="1:4" x14ac:dyDescent="0.25">
      <c r="A28">
        <v>16</v>
      </c>
      <c r="B28" s="4">
        <f t="shared" si="0"/>
        <v>22974.864931786105</v>
      </c>
      <c r="C28" s="4">
        <f t="shared" si="2"/>
        <v>21569.837918143323</v>
      </c>
      <c r="D28" s="4">
        <f t="shared" si="1"/>
        <v>44544.702849929425</v>
      </c>
    </row>
    <row r="29" spans="1:4" x14ac:dyDescent="0.25">
      <c r="A29">
        <v>17</v>
      </c>
      <c r="B29" s="4">
        <f t="shared" si="0"/>
        <v>25272.351424964716</v>
      </c>
      <c r="C29" s="4">
        <f t="shared" si="2"/>
        <v>24326.821709957658</v>
      </c>
      <c r="D29" s="4">
        <f t="shared" si="1"/>
        <v>49599.17313492237</v>
      </c>
    </row>
    <row r="30" spans="1:4" x14ac:dyDescent="0.25">
      <c r="A30">
        <v>18</v>
      </c>
      <c r="B30" s="4">
        <f t="shared" si="0"/>
        <v>27799.586567461189</v>
      </c>
      <c r="C30" s="4">
        <f t="shared" si="2"/>
        <v>27359.503880953427</v>
      </c>
      <c r="D30" s="4">
        <f t="shared" si="1"/>
        <v>55159.090448414616</v>
      </c>
    </row>
    <row r="31" spans="1:4" x14ac:dyDescent="0.25">
      <c r="A31">
        <v>19</v>
      </c>
      <c r="B31" s="4">
        <f t="shared" si="0"/>
        <v>30579.545224207315</v>
      </c>
      <c r="C31" s="4">
        <f t="shared" si="2"/>
        <v>30695.454269048776</v>
      </c>
      <c r="D31" s="4">
        <f t="shared" si="1"/>
        <v>61274.999493256095</v>
      </c>
    </row>
    <row r="32" spans="1:4" x14ac:dyDescent="0.25">
      <c r="A32">
        <v>20</v>
      </c>
      <c r="B32" s="4">
        <f t="shared" si="0"/>
        <v>33637.499746628047</v>
      </c>
      <c r="C32" s="4">
        <f t="shared" si="2"/>
        <v>34364.999695953651</v>
      </c>
      <c r="D32" s="4">
        <f t="shared" si="1"/>
        <v>68002.499442581699</v>
      </c>
    </row>
    <row r="33" spans="1:4" x14ac:dyDescent="0.25">
      <c r="A33">
        <v>21</v>
      </c>
      <c r="B33" s="4">
        <f t="shared" si="0"/>
        <v>37001.249721290857</v>
      </c>
      <c r="C33" s="4">
        <f t="shared" si="2"/>
        <v>38401.499665549025</v>
      </c>
      <c r="D33" s="4">
        <f t="shared" si="1"/>
        <v>75402.749386839889</v>
      </c>
    </row>
    <row r="34" spans="1:4" x14ac:dyDescent="0.25">
      <c r="A34">
        <v>22</v>
      </c>
      <c r="B34" s="4">
        <f t="shared" si="0"/>
        <v>40701.374693419944</v>
      </c>
      <c r="C34" s="4">
        <f t="shared" si="2"/>
        <v>42841.64963210393</v>
      </c>
      <c r="D34" s="4">
        <f t="shared" si="1"/>
        <v>83543.024325523875</v>
      </c>
    </row>
    <row r="35" spans="1:4" x14ac:dyDescent="0.25">
      <c r="A35">
        <v>23</v>
      </c>
      <c r="B35" s="4">
        <f t="shared" si="0"/>
        <v>44771.512162761945</v>
      </c>
      <c r="C35" s="4">
        <f t="shared" si="2"/>
        <v>47725.814595314332</v>
      </c>
      <c r="D35" s="4">
        <f t="shared" si="1"/>
        <v>92497.326758076277</v>
      </c>
    </row>
    <row r="36" spans="1:4" x14ac:dyDescent="0.25">
      <c r="A36">
        <v>24</v>
      </c>
      <c r="B36" s="4">
        <f t="shared" si="0"/>
        <v>49248.663379038131</v>
      </c>
      <c r="C36" s="4">
        <f t="shared" si="2"/>
        <v>53098.396054845762</v>
      </c>
      <c r="D36" s="4">
        <f t="shared" si="1"/>
        <v>102347.0594338839</v>
      </c>
    </row>
    <row r="37" spans="1:4" x14ac:dyDescent="0.25">
      <c r="A37">
        <v>25</v>
      </c>
      <c r="B37" s="4">
        <f t="shared" si="0"/>
        <v>54173.529716941957</v>
      </c>
      <c r="C37" s="4">
        <f t="shared" si="2"/>
        <v>59008.235660330341</v>
      </c>
      <c r="D37" s="4">
        <f t="shared" si="1"/>
        <v>113181.7653772723</v>
      </c>
    </row>
    <row r="38" spans="1:4" x14ac:dyDescent="0.25">
      <c r="A38">
        <v>26</v>
      </c>
      <c r="B38" s="4">
        <f t="shared" si="0"/>
        <v>59590.882688636157</v>
      </c>
      <c r="C38" s="4">
        <f t="shared" si="2"/>
        <v>65509.059226363388</v>
      </c>
      <c r="D38" s="4">
        <f t="shared" si="1"/>
        <v>125099.94191499954</v>
      </c>
    </row>
    <row r="39" spans="1:4" x14ac:dyDescent="0.25">
      <c r="A39">
        <v>27</v>
      </c>
      <c r="B39" s="4">
        <f t="shared" si="0"/>
        <v>65549.970957499783</v>
      </c>
      <c r="C39" s="4">
        <f t="shared" si="2"/>
        <v>72659.965148999734</v>
      </c>
      <c r="D39" s="4">
        <f t="shared" si="1"/>
        <v>138209.93610649952</v>
      </c>
    </row>
    <row r="40" spans="1:4" x14ac:dyDescent="0.25">
      <c r="A40">
        <v>28</v>
      </c>
      <c r="B40" s="4">
        <f t="shared" si="0"/>
        <v>72104.968053249759</v>
      </c>
      <c r="C40" s="4">
        <f t="shared" si="2"/>
        <v>80525.961663899696</v>
      </c>
      <c r="D40" s="4">
        <f t="shared" si="1"/>
        <v>152630.92971714947</v>
      </c>
    </row>
    <row r="41" spans="1:4" x14ac:dyDescent="0.25">
      <c r="A41">
        <v>29</v>
      </c>
      <c r="B41" s="4">
        <f t="shared" si="0"/>
        <v>79315.464858574735</v>
      </c>
      <c r="C41" s="4">
        <f t="shared" si="2"/>
        <v>89178.557830289676</v>
      </c>
      <c r="D41" s="4">
        <f t="shared" si="1"/>
        <v>168494.02268886441</v>
      </c>
    </row>
    <row r="42" spans="1:4" x14ac:dyDescent="0.25">
      <c r="A42">
        <v>30</v>
      </c>
      <c r="B42" s="4">
        <f t="shared" si="0"/>
        <v>87247.01134443222</v>
      </c>
      <c r="C42" s="4">
        <f t="shared" si="2"/>
        <v>98696.413613318669</v>
      </c>
      <c r="D42" s="4">
        <f t="shared" si="1"/>
        <v>185943.42495775089</v>
      </c>
    </row>
    <row r="43" spans="1:4" x14ac:dyDescent="0.25">
      <c r="A43">
        <v>31</v>
      </c>
      <c r="B43" s="4">
        <f t="shared" si="0"/>
        <v>95971.712478875445</v>
      </c>
      <c r="C43" s="4">
        <f t="shared" si="2"/>
        <v>109166.05497465054</v>
      </c>
      <c r="D43" s="4">
        <f t="shared" si="1"/>
        <v>205137.76745352597</v>
      </c>
    </row>
    <row r="44" spans="1:4" x14ac:dyDescent="0.25">
      <c r="A44">
        <v>32</v>
      </c>
      <c r="B44" s="4">
        <f t="shared" ref="B44:B75" si="3">$C$4*POWER(1+$C$5,A44)</f>
        <v>105568.883726763</v>
      </c>
      <c r="C44" s="4">
        <f t="shared" si="2"/>
        <v>120682.66047211557</v>
      </c>
      <c r="D44" s="4">
        <f t="shared" ref="D44:D75" si="4">$C$4*POWER(1+$C$5,A44)+(12*$C$7)*(POWER(1+$C$5,A44)-1)/$C$5</f>
        <v>226251.54419887858</v>
      </c>
    </row>
    <row r="45" spans="1:4" x14ac:dyDescent="0.25">
      <c r="A45">
        <v>33</v>
      </c>
      <c r="B45" s="4">
        <f t="shared" si="3"/>
        <v>116125.7720994393</v>
      </c>
      <c r="C45" s="4">
        <f t="shared" si="2"/>
        <v>133350.92651932716</v>
      </c>
      <c r="D45" s="4">
        <f t="shared" si="4"/>
        <v>249476.69861876644</v>
      </c>
    </row>
    <row r="46" spans="1:4" x14ac:dyDescent="0.25">
      <c r="A46">
        <v>34</v>
      </c>
      <c r="B46" s="4">
        <f t="shared" si="3"/>
        <v>127738.34930938325</v>
      </c>
      <c r="C46" s="4">
        <f t="shared" si="2"/>
        <v>147286.01917125989</v>
      </c>
      <c r="D46" s="4">
        <f t="shared" si="4"/>
        <v>275024.36848064314</v>
      </c>
    </row>
    <row r="47" spans="1:4" x14ac:dyDescent="0.25">
      <c r="A47">
        <v>35</v>
      </c>
      <c r="B47" s="4">
        <f t="shared" si="3"/>
        <v>140512.1842403216</v>
      </c>
      <c r="C47" s="4">
        <f t="shared" si="2"/>
        <v>162614.6210883859</v>
      </c>
      <c r="D47" s="4">
        <f t="shared" si="4"/>
        <v>303126.8053287075</v>
      </c>
    </row>
    <row r="48" spans="1:4" x14ac:dyDescent="0.25">
      <c r="A48">
        <v>36</v>
      </c>
      <c r="B48" s="4">
        <f t="shared" si="3"/>
        <v>154563.40266435375</v>
      </c>
      <c r="C48" s="4">
        <f t="shared" si="2"/>
        <v>179476.08319722451</v>
      </c>
      <c r="D48" s="4">
        <f t="shared" si="4"/>
        <v>334039.48586157826</v>
      </c>
    </row>
    <row r="49" spans="1:4" x14ac:dyDescent="0.25">
      <c r="A49">
        <v>37</v>
      </c>
      <c r="B49" s="4">
        <f t="shared" si="3"/>
        <v>170019.74293078913</v>
      </c>
      <c r="C49" s="4">
        <f t="shared" si="2"/>
        <v>198023.69151694694</v>
      </c>
      <c r="D49" s="4">
        <f t="shared" si="4"/>
        <v>368043.43444773607</v>
      </c>
    </row>
    <row r="50" spans="1:4" x14ac:dyDescent="0.25">
      <c r="A50">
        <v>38</v>
      </c>
      <c r="B50" s="4">
        <f t="shared" si="3"/>
        <v>187021.71722386809</v>
      </c>
      <c r="C50" s="4">
        <f t="shared" si="2"/>
        <v>218426.06066864167</v>
      </c>
      <c r="D50" s="4">
        <f t="shared" si="4"/>
        <v>405447.77789250977</v>
      </c>
    </row>
    <row r="51" spans="1:4" x14ac:dyDescent="0.25">
      <c r="A51">
        <v>39</v>
      </c>
      <c r="B51" s="4">
        <f t="shared" si="3"/>
        <v>205723.88894625491</v>
      </c>
      <c r="C51" s="4">
        <f t="shared" si="2"/>
        <v>240868.66673550586</v>
      </c>
      <c r="D51" s="4">
        <f t="shared" si="4"/>
        <v>446592.55568176077</v>
      </c>
    </row>
    <row r="52" spans="1:4" x14ac:dyDescent="0.25">
      <c r="A52">
        <v>40</v>
      </c>
      <c r="B52" s="4">
        <f t="shared" si="3"/>
        <v>226296.27784088036</v>
      </c>
      <c r="C52" s="4">
        <f t="shared" si="2"/>
        <v>265555.53340905643</v>
      </c>
      <c r="D52" s="4">
        <f t="shared" si="4"/>
        <v>491851.81124993681</v>
      </c>
    </row>
    <row r="53" spans="1:4" x14ac:dyDescent="0.25">
      <c r="A53">
        <v>41</v>
      </c>
      <c r="B53" s="4">
        <f t="shared" si="3"/>
        <v>248925.90562496844</v>
      </c>
      <c r="C53" s="4">
        <f t="shared" si="2"/>
        <v>292711.08674996212</v>
      </c>
      <c r="D53" s="4">
        <f t="shared" si="4"/>
        <v>541636.99237493053</v>
      </c>
    </row>
    <row r="54" spans="1:4" x14ac:dyDescent="0.25">
      <c r="A54">
        <v>42</v>
      </c>
      <c r="B54" s="4">
        <f t="shared" si="3"/>
        <v>273818.49618746527</v>
      </c>
      <c r="C54" s="4">
        <f t="shared" si="2"/>
        <v>322582.19542495831</v>
      </c>
      <c r="D54" s="4">
        <f t="shared" si="4"/>
        <v>596400.69161242363</v>
      </c>
    </row>
    <row r="55" spans="1:4" x14ac:dyDescent="0.25">
      <c r="A55">
        <v>43</v>
      </c>
      <c r="B55" s="4">
        <f t="shared" si="3"/>
        <v>301200.34580621187</v>
      </c>
      <c r="C55" s="4">
        <f t="shared" si="2"/>
        <v>355440.41496745427</v>
      </c>
      <c r="D55" s="4">
        <f t="shared" si="4"/>
        <v>656640.7607736662</v>
      </c>
    </row>
    <row r="56" spans="1:4" x14ac:dyDescent="0.25">
      <c r="A56">
        <v>44</v>
      </c>
      <c r="B56" s="4">
        <f t="shared" si="3"/>
        <v>331320.38038683304</v>
      </c>
      <c r="C56" s="4">
        <f t="shared" si="2"/>
        <v>391584.45646419964</v>
      </c>
      <c r="D56" s="4">
        <f t="shared" si="4"/>
        <v>722904.83685103268</v>
      </c>
    </row>
    <row r="57" spans="1:4" x14ac:dyDescent="0.25">
      <c r="A57">
        <v>45</v>
      </c>
      <c r="B57" s="4">
        <f t="shared" si="3"/>
        <v>364452.4184255164</v>
      </c>
      <c r="C57" s="4">
        <f t="shared" si="2"/>
        <v>431342.90211061965</v>
      </c>
      <c r="D57" s="4">
        <f t="shared" si="4"/>
        <v>795795.32053613605</v>
      </c>
    </row>
    <row r="58" spans="1:4" x14ac:dyDescent="0.25">
      <c r="A58">
        <v>46</v>
      </c>
      <c r="B58" s="4">
        <f t="shared" si="3"/>
        <v>400897.66026806808</v>
      </c>
      <c r="C58" s="4">
        <f t="shared" si="2"/>
        <v>475077.19232168165</v>
      </c>
      <c r="D58" s="4">
        <f t="shared" si="4"/>
        <v>875974.85258974973</v>
      </c>
    </row>
    <row r="59" spans="1:4" x14ac:dyDescent="0.25">
      <c r="A59">
        <v>47</v>
      </c>
      <c r="B59" s="4">
        <f t="shared" si="3"/>
        <v>440987.42629487487</v>
      </c>
      <c r="C59" s="4">
        <f t="shared" si="2"/>
        <v>523184.91155384987</v>
      </c>
      <c r="D59" s="4">
        <f t="shared" si="4"/>
        <v>964172.3378487248</v>
      </c>
    </row>
    <row r="60" spans="1:4" x14ac:dyDescent="0.25">
      <c r="A60">
        <v>48</v>
      </c>
      <c r="B60" s="4">
        <f t="shared" si="3"/>
        <v>485086.16892436234</v>
      </c>
      <c r="C60" s="4">
        <f t="shared" si="2"/>
        <v>576103.40270923486</v>
      </c>
      <c r="D60" s="4">
        <f t="shared" si="4"/>
        <v>1061189.5716335971</v>
      </c>
    </row>
    <row r="61" spans="1:4" x14ac:dyDescent="0.25">
      <c r="A61">
        <v>49</v>
      </c>
      <c r="B61" s="4">
        <f t="shared" si="3"/>
        <v>533594.78581679869</v>
      </c>
      <c r="C61" s="4">
        <f t="shared" si="2"/>
        <v>634313.74298015842</v>
      </c>
      <c r="D61" s="4">
        <f t="shared" si="4"/>
        <v>1167908.5287969571</v>
      </c>
    </row>
    <row r="62" spans="1:4" x14ac:dyDescent="0.25">
      <c r="A62">
        <v>50</v>
      </c>
      <c r="B62" s="4">
        <f t="shared" si="3"/>
        <v>586954.26439847855</v>
      </c>
      <c r="C62" s="4">
        <f t="shared" si="2"/>
        <v>698345.11727817426</v>
      </c>
      <c r="D62" s="4">
        <f t="shared" si="4"/>
        <v>1285299.3816766529</v>
      </c>
    </row>
    <row r="63" spans="1:4" x14ac:dyDescent="0.25">
      <c r="A63">
        <v>51</v>
      </c>
      <c r="B63" s="4">
        <f t="shared" si="3"/>
        <v>645649.69083832647</v>
      </c>
      <c r="C63" s="4">
        <f t="shared" si="2"/>
        <v>768779.62900599174</v>
      </c>
      <c r="D63" s="4">
        <f t="shared" si="4"/>
        <v>1414429.3198443181</v>
      </c>
    </row>
    <row r="64" spans="1:4" x14ac:dyDescent="0.25">
      <c r="A64">
        <v>52</v>
      </c>
      <c r="B64" s="4">
        <f t="shared" si="3"/>
        <v>710214.65992215928</v>
      </c>
      <c r="C64" s="4">
        <f t="shared" si="2"/>
        <v>846257.59190659109</v>
      </c>
      <c r="D64" s="4">
        <f t="shared" si="4"/>
        <v>1556472.2518287504</v>
      </c>
    </row>
    <row r="65" spans="1:4" x14ac:dyDescent="0.25">
      <c r="A65">
        <v>53</v>
      </c>
      <c r="B65" s="4">
        <f t="shared" si="3"/>
        <v>781236.12591437518</v>
      </c>
      <c r="C65" s="4">
        <f t="shared" si="2"/>
        <v>931483.35109725024</v>
      </c>
      <c r="D65" s="4">
        <f t="shared" si="4"/>
        <v>1712719.4770116254</v>
      </c>
    </row>
    <row r="66" spans="1:4" x14ac:dyDescent="0.25">
      <c r="A66">
        <v>54</v>
      </c>
      <c r="B66" s="4">
        <f t="shared" si="3"/>
        <v>859359.73850581283</v>
      </c>
      <c r="C66" s="4">
        <f t="shared" si="2"/>
        <v>1025231.6862069753</v>
      </c>
      <c r="D66" s="4">
        <f t="shared" si="4"/>
        <v>1884591.4247127881</v>
      </c>
    </row>
    <row r="67" spans="1:4" x14ac:dyDescent="0.25">
      <c r="A67">
        <v>55</v>
      </c>
      <c r="B67" s="4">
        <f t="shared" si="3"/>
        <v>945295.71235639427</v>
      </c>
      <c r="C67" s="4">
        <f t="shared" si="2"/>
        <v>1128354.8548276729</v>
      </c>
      <c r="D67" s="4">
        <f t="shared" si="4"/>
        <v>2073650.5671840673</v>
      </c>
    </row>
    <row r="68" spans="1:4" x14ac:dyDescent="0.25">
      <c r="A68">
        <v>56</v>
      </c>
      <c r="B68" s="4">
        <f t="shared" si="3"/>
        <v>1039825.2835920334</v>
      </c>
      <c r="C68" s="4">
        <f t="shared" si="2"/>
        <v>1241790.3403104399</v>
      </c>
      <c r="D68" s="4">
        <f t="shared" si="4"/>
        <v>2281615.6239024736</v>
      </c>
    </row>
    <row r="69" spans="1:4" x14ac:dyDescent="0.25">
      <c r="A69">
        <v>57</v>
      </c>
      <c r="B69" s="4">
        <f t="shared" si="3"/>
        <v>1143807.811951237</v>
      </c>
      <c r="C69" s="4">
        <f t="shared" si="2"/>
        <v>1366569.3743414844</v>
      </c>
      <c r="D69" s="4">
        <f t="shared" si="4"/>
        <v>2510377.1862927214</v>
      </c>
    </row>
    <row r="70" spans="1:4" x14ac:dyDescent="0.25">
      <c r="A70">
        <v>58</v>
      </c>
      <c r="B70" s="4">
        <f t="shared" si="3"/>
        <v>1258188.5931463607</v>
      </c>
      <c r="C70" s="4">
        <f t="shared" si="2"/>
        <v>1503826.3117756327</v>
      </c>
      <c r="D70" s="4">
        <f t="shared" si="4"/>
        <v>2762014.9049219936</v>
      </c>
    </row>
    <row r="71" spans="1:4" x14ac:dyDescent="0.25">
      <c r="A71">
        <v>59</v>
      </c>
      <c r="B71" s="4">
        <f t="shared" si="3"/>
        <v>1384007.4524609973</v>
      </c>
      <c r="C71" s="4">
        <f t="shared" si="2"/>
        <v>1654808.9429531964</v>
      </c>
      <c r="D71" s="4">
        <f t="shared" si="4"/>
        <v>3038816.3954141936</v>
      </c>
    </row>
    <row r="72" spans="1:4" x14ac:dyDescent="0.25">
      <c r="A72">
        <v>60</v>
      </c>
      <c r="B72" s="4">
        <f t="shared" si="3"/>
        <v>1522408.1977070966</v>
      </c>
      <c r="C72" s="4">
        <f t="shared" si="2"/>
        <v>1820889.8372485158</v>
      </c>
      <c r="D72" s="4">
        <f t="shared" si="4"/>
        <v>3343298.0349556124</v>
      </c>
    </row>
    <row r="73" spans="1:4" x14ac:dyDescent="0.25">
      <c r="A73">
        <v>61</v>
      </c>
      <c r="B73" s="4">
        <f t="shared" si="3"/>
        <v>1674649.0174778067</v>
      </c>
      <c r="C73" s="4">
        <f t="shared" si="2"/>
        <v>2003578.8209733677</v>
      </c>
      <c r="D73" s="4">
        <f t="shared" si="4"/>
        <v>3678227.8384511741</v>
      </c>
    </row>
    <row r="74" spans="1:4" x14ac:dyDescent="0.25">
      <c r="A74">
        <v>62</v>
      </c>
      <c r="B74" s="4">
        <f t="shared" si="3"/>
        <v>1842113.9192255875</v>
      </c>
      <c r="C74" s="4">
        <f t="shared" si="2"/>
        <v>2204536.7030707048</v>
      </c>
      <c r="D74" s="4">
        <f t="shared" si="4"/>
        <v>4046650.6222962923</v>
      </c>
    </row>
    <row r="75" spans="1:4" x14ac:dyDescent="0.25">
      <c r="A75">
        <v>63</v>
      </c>
      <c r="B75" s="4">
        <f t="shared" si="3"/>
        <v>2026325.3111481462</v>
      </c>
      <c r="C75" s="4">
        <f t="shared" si="2"/>
        <v>2425590.3733777753</v>
      </c>
      <c r="D75" s="4">
        <f t="shared" si="4"/>
        <v>4451915.6845259219</v>
      </c>
    </row>
    <row r="76" spans="1:4" x14ac:dyDescent="0.25">
      <c r="A76">
        <v>64</v>
      </c>
      <c r="B76" s="4">
        <f t="shared" ref="B76:B107" si="5">$C$4*POWER(1+$C$5,A76)</f>
        <v>2228957.842262961</v>
      </c>
      <c r="C76" s="4">
        <f t="shared" si="2"/>
        <v>2668749.410715553</v>
      </c>
      <c r="D76" s="4">
        <f t="shared" ref="D76:D112" si="6">$C$4*POWER(1+$C$5,A76)+(12*$C$7)*(POWER(1+$C$5,A76)-1)/$C$5</f>
        <v>4897707.2529785139</v>
      </c>
    </row>
    <row r="77" spans="1:4" x14ac:dyDescent="0.25">
      <c r="A77">
        <v>65</v>
      </c>
      <c r="B77" s="4">
        <f t="shared" si="5"/>
        <v>2451853.626489257</v>
      </c>
      <c r="C77" s="4">
        <f t="shared" si="2"/>
        <v>2936224.3517871085</v>
      </c>
      <c r="D77" s="4">
        <f t="shared" si="6"/>
        <v>5388077.9782763654</v>
      </c>
    </row>
    <row r="78" spans="1:4" x14ac:dyDescent="0.25">
      <c r="A78">
        <v>66</v>
      </c>
      <c r="B78" s="4">
        <f t="shared" si="5"/>
        <v>2697038.9891381832</v>
      </c>
      <c r="C78" s="4">
        <f t="shared" ref="C78:C112" si="7">(12*$C$7)*(POWER(1+$C$5,A78)-1)/$C$5</f>
        <v>3230446.7869658195</v>
      </c>
      <c r="D78" s="4">
        <f t="shared" si="6"/>
        <v>5927485.7761040032</v>
      </c>
    </row>
    <row r="79" spans="1:4" x14ac:dyDescent="0.25">
      <c r="A79">
        <v>67</v>
      </c>
      <c r="B79" s="4">
        <f t="shared" si="5"/>
        <v>2966742.8880520021</v>
      </c>
      <c r="C79" s="4">
        <f t="shared" si="7"/>
        <v>3554091.4656624021</v>
      </c>
      <c r="D79" s="4">
        <f t="shared" si="6"/>
        <v>6520834.3537144046</v>
      </c>
    </row>
    <row r="80" spans="1:4" x14ac:dyDescent="0.25">
      <c r="A80">
        <v>68</v>
      </c>
      <c r="B80" s="4">
        <f t="shared" si="5"/>
        <v>3263417.1768572018</v>
      </c>
      <c r="C80" s="4">
        <f t="shared" si="7"/>
        <v>3910100.6122286422</v>
      </c>
      <c r="D80" s="4">
        <f t="shared" si="6"/>
        <v>7173517.7890858445</v>
      </c>
    </row>
    <row r="81" spans="1:4" x14ac:dyDescent="0.25">
      <c r="A81">
        <v>69</v>
      </c>
      <c r="B81" s="4">
        <f t="shared" si="5"/>
        <v>3589758.8945429227</v>
      </c>
      <c r="C81" s="4">
        <f t="shared" si="7"/>
        <v>4301710.6734515065</v>
      </c>
      <c r="D81" s="4">
        <f t="shared" si="6"/>
        <v>7891469.5679944288</v>
      </c>
    </row>
    <row r="82" spans="1:4" x14ac:dyDescent="0.25">
      <c r="A82">
        <v>70</v>
      </c>
      <c r="B82" s="4">
        <f t="shared" si="5"/>
        <v>3948734.7839972153</v>
      </c>
      <c r="C82" s="4">
        <f t="shared" si="7"/>
        <v>4732481.7407966582</v>
      </c>
      <c r="D82" s="4">
        <f t="shared" si="6"/>
        <v>8681216.5247938745</v>
      </c>
    </row>
    <row r="83" spans="1:4" x14ac:dyDescent="0.25">
      <c r="A83">
        <v>71</v>
      </c>
      <c r="B83" s="4">
        <f t="shared" si="5"/>
        <v>4343608.2623969372</v>
      </c>
      <c r="C83" s="4">
        <f t="shared" si="7"/>
        <v>5206329.9148763241</v>
      </c>
      <c r="D83" s="4">
        <f t="shared" si="6"/>
        <v>9549938.1772732623</v>
      </c>
    </row>
    <row r="84" spans="1:4" x14ac:dyDescent="0.25">
      <c r="A84">
        <v>72</v>
      </c>
      <c r="B84" s="4">
        <f t="shared" si="5"/>
        <v>4777969.0886366311</v>
      </c>
      <c r="C84" s="4">
        <f t="shared" si="7"/>
        <v>5727562.9063639566</v>
      </c>
      <c r="D84" s="4">
        <f t="shared" si="6"/>
        <v>10505531.995000588</v>
      </c>
    </row>
    <row r="85" spans="1:4" x14ac:dyDescent="0.25">
      <c r="A85">
        <v>73</v>
      </c>
      <c r="B85" s="4">
        <f t="shared" si="5"/>
        <v>5255765.9975002948</v>
      </c>
      <c r="C85" s="4">
        <f t="shared" si="7"/>
        <v>6300919.1970003536</v>
      </c>
      <c r="D85" s="4">
        <f t="shared" si="6"/>
        <v>11556685.194500647</v>
      </c>
    </row>
    <row r="86" spans="1:4" x14ac:dyDescent="0.25">
      <c r="A86">
        <v>74</v>
      </c>
      <c r="B86" s="4">
        <f t="shared" si="5"/>
        <v>5781342.5972503237</v>
      </c>
      <c r="C86" s="4">
        <f t="shared" si="7"/>
        <v>6931611.1167003885</v>
      </c>
      <c r="D86" s="4">
        <f t="shared" si="6"/>
        <v>12712953.713950712</v>
      </c>
    </row>
    <row r="87" spans="1:4" x14ac:dyDescent="0.25">
      <c r="A87">
        <v>75</v>
      </c>
      <c r="B87" s="4">
        <f t="shared" si="5"/>
        <v>6359476.856975357</v>
      </c>
      <c r="C87" s="4">
        <f t="shared" si="7"/>
        <v>7625372.2283704281</v>
      </c>
      <c r="D87" s="4">
        <f t="shared" si="6"/>
        <v>13984849.085345786</v>
      </c>
    </row>
    <row r="88" spans="1:4" x14ac:dyDescent="0.25">
      <c r="A88">
        <v>76</v>
      </c>
      <c r="B88" s="4">
        <f t="shared" si="5"/>
        <v>6995424.542672893</v>
      </c>
      <c r="C88" s="4">
        <f t="shared" si="7"/>
        <v>8388509.4512074701</v>
      </c>
      <c r="D88" s="4">
        <f t="shared" si="6"/>
        <v>15383933.993880363</v>
      </c>
    </row>
    <row r="89" spans="1:4" x14ac:dyDescent="0.25">
      <c r="A89">
        <v>77</v>
      </c>
      <c r="B89" s="4">
        <f t="shared" si="5"/>
        <v>7694966.9969401825</v>
      </c>
      <c r="C89" s="4">
        <f t="shared" si="7"/>
        <v>9227960.3963282183</v>
      </c>
      <c r="D89" s="4">
        <f t="shared" si="6"/>
        <v>16922927.393268399</v>
      </c>
    </row>
    <row r="90" spans="1:4" x14ac:dyDescent="0.25">
      <c r="A90">
        <v>78</v>
      </c>
      <c r="B90" s="4">
        <f t="shared" si="5"/>
        <v>8464463.6966342032</v>
      </c>
      <c r="C90" s="4">
        <f t="shared" si="7"/>
        <v>10151356.435961042</v>
      </c>
      <c r="D90" s="4">
        <f t="shared" si="6"/>
        <v>18615820.132595245</v>
      </c>
    </row>
    <row r="91" spans="1:4" x14ac:dyDescent="0.25">
      <c r="A91">
        <v>79</v>
      </c>
      <c r="B91" s="4">
        <f t="shared" si="5"/>
        <v>9310910.0662976224</v>
      </c>
      <c r="C91" s="4">
        <f t="shared" si="7"/>
        <v>11167092.079557145</v>
      </c>
      <c r="D91" s="4">
        <f t="shared" si="6"/>
        <v>20478002.145854767</v>
      </c>
    </row>
    <row r="92" spans="1:4" x14ac:dyDescent="0.25">
      <c r="A92">
        <v>80</v>
      </c>
      <c r="B92" s="4">
        <f t="shared" si="5"/>
        <v>10242001.072927386</v>
      </c>
      <c r="C92" s="4">
        <f t="shared" si="7"/>
        <v>12284401.287512863</v>
      </c>
      <c r="D92" s="4">
        <f t="shared" si="6"/>
        <v>22526402.360440247</v>
      </c>
    </row>
    <row r="93" spans="1:4" x14ac:dyDescent="0.25">
      <c r="A93">
        <v>81</v>
      </c>
      <c r="B93" s="4">
        <f t="shared" si="5"/>
        <v>11266201.180220123</v>
      </c>
      <c r="C93" s="4">
        <f t="shared" si="7"/>
        <v>13513441.416264148</v>
      </c>
      <c r="D93" s="4">
        <f t="shared" si="6"/>
        <v>24779642.596484274</v>
      </c>
    </row>
    <row r="94" spans="1:4" x14ac:dyDescent="0.25">
      <c r="A94">
        <v>82</v>
      </c>
      <c r="B94" s="4">
        <f t="shared" si="5"/>
        <v>12392821.298242137</v>
      </c>
      <c r="C94" s="4">
        <f t="shared" si="7"/>
        <v>14865385.557890562</v>
      </c>
      <c r="D94" s="4">
        <f t="shared" si="6"/>
        <v>27258206.856132701</v>
      </c>
    </row>
    <row r="95" spans="1:4" x14ac:dyDescent="0.25">
      <c r="A95">
        <v>83</v>
      </c>
      <c r="B95" s="4">
        <f t="shared" si="5"/>
        <v>13632103.428066354</v>
      </c>
      <c r="C95" s="4">
        <f t="shared" si="7"/>
        <v>16352524.113679625</v>
      </c>
      <c r="D95" s="4">
        <f t="shared" si="6"/>
        <v>29984627.541745979</v>
      </c>
    </row>
    <row r="96" spans="1:4" x14ac:dyDescent="0.25">
      <c r="A96">
        <v>84</v>
      </c>
      <c r="B96" s="4">
        <f t="shared" si="5"/>
        <v>14995313.770872988</v>
      </c>
      <c r="C96" s="4">
        <f t="shared" si="7"/>
        <v>17988376.525047582</v>
      </c>
      <c r="D96" s="4">
        <f t="shared" si="6"/>
        <v>32983690.295920569</v>
      </c>
    </row>
    <row r="97" spans="1:4" x14ac:dyDescent="0.25">
      <c r="A97">
        <v>85</v>
      </c>
      <c r="B97" s="4">
        <f t="shared" si="5"/>
        <v>16494845.147960288</v>
      </c>
      <c r="C97" s="4">
        <f t="shared" si="7"/>
        <v>19787814.177552342</v>
      </c>
      <c r="D97" s="4">
        <f t="shared" si="6"/>
        <v>36282659.325512633</v>
      </c>
    </row>
    <row r="98" spans="1:4" x14ac:dyDescent="0.25">
      <c r="A98">
        <v>86</v>
      </c>
      <c r="B98" s="4">
        <f t="shared" si="5"/>
        <v>18144329.66275632</v>
      </c>
      <c r="C98" s="4">
        <f t="shared" si="7"/>
        <v>21767195.595307581</v>
      </c>
      <c r="D98" s="4">
        <f t="shared" si="6"/>
        <v>39911525.258063897</v>
      </c>
    </row>
    <row r="99" spans="1:4" x14ac:dyDescent="0.25">
      <c r="A99">
        <v>87</v>
      </c>
      <c r="B99" s="4">
        <f t="shared" si="5"/>
        <v>19958762.629031952</v>
      </c>
      <c r="C99" s="4">
        <f t="shared" si="7"/>
        <v>23944515.154838342</v>
      </c>
      <c r="D99" s="4">
        <f t="shared" si="6"/>
        <v>43903277.783870295</v>
      </c>
    </row>
    <row r="100" spans="1:4" x14ac:dyDescent="0.25">
      <c r="A100">
        <v>88</v>
      </c>
      <c r="B100" s="4">
        <f t="shared" si="5"/>
        <v>21954638.891935147</v>
      </c>
      <c r="C100" s="4">
        <f t="shared" si="7"/>
        <v>26339566.670322176</v>
      </c>
      <c r="D100" s="4">
        <f t="shared" si="6"/>
        <v>48294205.56225732</v>
      </c>
    </row>
    <row r="101" spans="1:4" x14ac:dyDescent="0.25">
      <c r="A101">
        <v>89</v>
      </c>
      <c r="B101" s="4">
        <f t="shared" si="5"/>
        <v>24150102.781128667</v>
      </c>
      <c r="C101" s="4">
        <f t="shared" si="7"/>
        <v>28974123.337354399</v>
      </c>
      <c r="D101" s="4">
        <f t="shared" si="6"/>
        <v>53124226.118483067</v>
      </c>
    </row>
    <row r="102" spans="1:4" x14ac:dyDescent="0.25">
      <c r="A102">
        <v>90</v>
      </c>
      <c r="B102" s="4">
        <f t="shared" si="5"/>
        <v>26565113.059241533</v>
      </c>
      <c r="C102" s="4">
        <f t="shared" si="7"/>
        <v>31872135.671089839</v>
      </c>
      <c r="D102" s="4">
        <f t="shared" si="6"/>
        <v>58437248.730331376</v>
      </c>
    </row>
    <row r="103" spans="1:4" x14ac:dyDescent="0.25">
      <c r="A103">
        <v>91</v>
      </c>
      <c r="B103" s="4">
        <f t="shared" si="5"/>
        <v>29221624.365165688</v>
      </c>
      <c r="C103" s="4">
        <f t="shared" si="7"/>
        <v>35059949.238198824</v>
      </c>
      <c r="D103" s="4">
        <f t="shared" si="6"/>
        <v>64281573.603364512</v>
      </c>
    </row>
    <row r="104" spans="1:4" x14ac:dyDescent="0.25">
      <c r="A104">
        <v>92</v>
      </c>
      <c r="B104" s="4">
        <f t="shared" si="5"/>
        <v>32143786.80168226</v>
      </c>
      <c r="C104" s="4">
        <f t="shared" si="7"/>
        <v>38566544.162018709</v>
      </c>
      <c r="D104" s="4">
        <f t="shared" si="6"/>
        <v>70710330.963700965</v>
      </c>
    </row>
    <row r="105" spans="1:4" x14ac:dyDescent="0.25">
      <c r="A105">
        <v>93</v>
      </c>
      <c r="B105" s="4">
        <f t="shared" si="5"/>
        <v>35358165.48185049</v>
      </c>
      <c r="C105" s="4">
        <f t="shared" si="7"/>
        <v>42423798.578220583</v>
      </c>
      <c r="D105" s="4">
        <f t="shared" si="6"/>
        <v>77781964.060071081</v>
      </c>
    </row>
    <row r="106" spans="1:4" x14ac:dyDescent="0.25">
      <c r="A106">
        <v>94</v>
      </c>
      <c r="B106" s="4">
        <f t="shared" si="5"/>
        <v>38893982.030035548</v>
      </c>
      <c r="C106" s="4">
        <f t="shared" si="7"/>
        <v>46666778.436042652</v>
      </c>
      <c r="D106" s="4">
        <f t="shared" si="6"/>
        <v>85560760.466078192</v>
      </c>
    </row>
    <row r="107" spans="1:4" x14ac:dyDescent="0.25">
      <c r="A107">
        <v>95</v>
      </c>
      <c r="B107" s="4">
        <f t="shared" si="5"/>
        <v>42783380.233039096</v>
      </c>
      <c r="C107" s="4">
        <f t="shared" si="7"/>
        <v>51334056.279646911</v>
      </c>
      <c r="D107" s="4">
        <f t="shared" si="6"/>
        <v>94117436.512686014</v>
      </c>
    </row>
    <row r="108" spans="1:4" x14ac:dyDescent="0.25">
      <c r="A108">
        <v>96</v>
      </c>
      <c r="B108" s="4">
        <f t="shared" ref="B108:B112" si="8">$C$4*POWER(1+$C$5,A108)</f>
        <v>47061718.256343007</v>
      </c>
      <c r="C108" s="4">
        <f t="shared" si="7"/>
        <v>56468061.907611609</v>
      </c>
      <c r="D108" s="4">
        <f t="shared" si="6"/>
        <v>103529780.16395462</v>
      </c>
    </row>
    <row r="109" spans="1:4" x14ac:dyDescent="0.25">
      <c r="A109">
        <v>97</v>
      </c>
      <c r="B109" s="4">
        <f t="shared" si="8"/>
        <v>51767890.081977315</v>
      </c>
      <c r="C109" s="4">
        <f t="shared" si="7"/>
        <v>62115468.098372765</v>
      </c>
      <c r="D109" s="4">
        <f t="shared" si="6"/>
        <v>113883358.18035008</v>
      </c>
    </row>
    <row r="110" spans="1:4" x14ac:dyDescent="0.25">
      <c r="A110">
        <v>98</v>
      </c>
      <c r="B110" s="4">
        <f t="shared" si="8"/>
        <v>56944679.090175048</v>
      </c>
      <c r="C110" s="4">
        <f t="shared" si="7"/>
        <v>68327614.908210054</v>
      </c>
      <c r="D110" s="4">
        <f t="shared" si="6"/>
        <v>125272293.9983851</v>
      </c>
    </row>
    <row r="111" spans="1:4" x14ac:dyDescent="0.25">
      <c r="A111">
        <v>99</v>
      </c>
      <c r="B111" s="4">
        <f t="shared" si="8"/>
        <v>62639146.999192566</v>
      </c>
      <c r="C111" s="4">
        <f t="shared" si="7"/>
        <v>75160976.399031073</v>
      </c>
      <c r="D111" s="4">
        <f t="shared" si="6"/>
        <v>137800123.39822364</v>
      </c>
    </row>
    <row r="112" spans="1:4" x14ac:dyDescent="0.25">
      <c r="A112">
        <v>100</v>
      </c>
      <c r="B112" s="4">
        <f t="shared" si="8"/>
        <v>68903061.699111819</v>
      </c>
      <c r="C112" s="4">
        <f t="shared" si="7"/>
        <v>82677674.038934186</v>
      </c>
      <c r="D112" s="4">
        <f t="shared" si="6"/>
        <v>151580735.73804599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FB31E-CAB8-4EF9-BF48-BEF6FFE1DF57}">
  <dimension ref="A1:D16"/>
  <sheetViews>
    <sheetView workbookViewId="0">
      <selection activeCell="A9" sqref="A9"/>
    </sheetView>
  </sheetViews>
  <sheetFormatPr baseColWidth="10" defaultColWidth="11.42578125" defaultRowHeight="15" x14ac:dyDescent="0.25"/>
  <cols>
    <col min="1" max="1" width="26" customWidth="1"/>
    <col min="2" max="2" width="13.5703125" bestFit="1" customWidth="1"/>
    <col min="3" max="3" width="15.42578125" customWidth="1"/>
  </cols>
  <sheetData>
    <row r="1" spans="1:4" ht="31.5" x14ac:dyDescent="0.5">
      <c r="A1" s="2" t="s">
        <v>85</v>
      </c>
    </row>
    <row r="3" spans="1:4" x14ac:dyDescent="0.25">
      <c r="A3" s="1" t="s">
        <v>54</v>
      </c>
      <c r="B3" s="3" t="s">
        <v>11</v>
      </c>
      <c r="C3" s="3" t="s">
        <v>55</v>
      </c>
      <c r="D3" s="3" t="s">
        <v>12</v>
      </c>
    </row>
    <row r="4" spans="1:4" x14ac:dyDescent="0.25">
      <c r="A4" t="s">
        <v>13</v>
      </c>
      <c r="B4" t="s">
        <v>14</v>
      </c>
      <c r="C4" s="7">
        <v>5000</v>
      </c>
      <c r="D4" t="s">
        <v>56</v>
      </c>
    </row>
    <row r="5" spans="1:4" x14ac:dyDescent="0.25">
      <c r="A5" t="s">
        <v>16</v>
      </c>
      <c r="B5" t="s">
        <v>17</v>
      </c>
      <c r="C5" s="8">
        <v>0.1</v>
      </c>
      <c r="D5" t="s">
        <v>57</v>
      </c>
    </row>
    <row r="6" spans="1:4" x14ac:dyDescent="0.25">
      <c r="A6" t="s">
        <v>19</v>
      </c>
      <c r="B6" t="s">
        <v>20</v>
      </c>
      <c r="C6" s="9">
        <v>10</v>
      </c>
      <c r="D6" t="s">
        <v>59</v>
      </c>
    </row>
    <row r="7" spans="1:4" x14ac:dyDescent="0.25">
      <c r="A7" t="s">
        <v>22</v>
      </c>
      <c r="B7" t="s">
        <v>23</v>
      </c>
      <c r="C7" s="7">
        <v>50</v>
      </c>
      <c r="D7" t="s">
        <v>56</v>
      </c>
    </row>
    <row r="8" spans="1:4" x14ac:dyDescent="0.25">
      <c r="A8" t="s">
        <v>86</v>
      </c>
      <c r="B8" s="1" t="s">
        <v>25</v>
      </c>
      <c r="C8" s="8">
        <v>0.19</v>
      </c>
      <c r="D8" t="s">
        <v>57</v>
      </c>
    </row>
    <row r="10" spans="1:4" x14ac:dyDescent="0.25">
      <c r="A10" t="s">
        <v>87</v>
      </c>
    </row>
    <row r="11" spans="1:4" x14ac:dyDescent="0.25">
      <c r="A11" t="s">
        <v>26</v>
      </c>
      <c r="B11" t="s">
        <v>27</v>
      </c>
      <c r="C11" s="4">
        <f>C4*POWER(1+C5,C6)+(12*C7)*(POWER(1+C5,C6)-1)/C5</f>
        <v>22531.167061100019</v>
      </c>
    </row>
    <row r="12" spans="1:4" x14ac:dyDescent="0.25">
      <c r="A12" s="1"/>
    </row>
    <row r="13" spans="1:4" x14ac:dyDescent="0.25">
      <c r="A13" s="1" t="s">
        <v>82</v>
      </c>
    </row>
    <row r="14" spans="1:4" x14ac:dyDescent="0.25">
      <c r="A14" t="s">
        <v>88</v>
      </c>
      <c r="B14" s="4">
        <f>C11-B15</f>
        <v>20340.245319491016</v>
      </c>
    </row>
    <row r="15" spans="1:4" x14ac:dyDescent="0.25">
      <c r="A15" t="s">
        <v>28</v>
      </c>
      <c r="B15" s="4">
        <f>(C11-C4-12*C7*C6)*C8</f>
        <v>2190.9217416090037</v>
      </c>
    </row>
    <row r="16" spans="1:4" x14ac:dyDescent="0.25">
      <c r="A16" s="1"/>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4F6D6-F274-4E84-86CE-186A28F71D0A}">
  <dimension ref="A1:D35"/>
  <sheetViews>
    <sheetView workbookViewId="0">
      <selection activeCell="C8" sqref="C8"/>
    </sheetView>
  </sheetViews>
  <sheetFormatPr baseColWidth="10" defaultColWidth="11.42578125" defaultRowHeight="15" x14ac:dyDescent="0.25"/>
  <cols>
    <col min="1" max="1" width="40.85546875" customWidth="1"/>
    <col min="2" max="2" width="9.5703125" customWidth="1"/>
    <col min="3" max="3" width="11.28515625" customWidth="1"/>
    <col min="4" max="4" width="14" bestFit="1" customWidth="1"/>
  </cols>
  <sheetData>
    <row r="1" spans="1:4" ht="31.5" x14ac:dyDescent="0.5">
      <c r="A1" s="2" t="s">
        <v>89</v>
      </c>
    </row>
    <row r="3" spans="1:4" x14ac:dyDescent="0.25">
      <c r="A3" s="1" t="s">
        <v>54</v>
      </c>
      <c r="B3" s="3" t="s">
        <v>11</v>
      </c>
      <c r="C3" s="3" t="s">
        <v>55</v>
      </c>
      <c r="D3" s="3" t="s">
        <v>12</v>
      </c>
    </row>
    <row r="4" spans="1:4" x14ac:dyDescent="0.25">
      <c r="A4" t="s">
        <v>13</v>
      </c>
      <c r="B4" s="1" t="s">
        <v>14</v>
      </c>
      <c r="C4" s="7">
        <v>5000</v>
      </c>
      <c r="D4" t="s">
        <v>56</v>
      </c>
    </row>
    <row r="5" spans="1:4" x14ac:dyDescent="0.25">
      <c r="A5" t="s">
        <v>16</v>
      </c>
      <c r="B5" s="1" t="s">
        <v>17</v>
      </c>
      <c r="C5" s="8">
        <v>0.1</v>
      </c>
      <c r="D5" t="s">
        <v>57</v>
      </c>
    </row>
    <row r="6" spans="1:4" x14ac:dyDescent="0.25">
      <c r="A6" t="s">
        <v>19</v>
      </c>
      <c r="B6" s="1" t="s">
        <v>20</v>
      </c>
      <c r="C6" s="9">
        <v>10</v>
      </c>
      <c r="D6" t="s">
        <v>59</v>
      </c>
    </row>
    <row r="7" spans="1:4" x14ac:dyDescent="0.25">
      <c r="A7" t="s">
        <v>22</v>
      </c>
      <c r="B7" s="1" t="s">
        <v>23</v>
      </c>
      <c r="C7" s="7">
        <v>50</v>
      </c>
      <c r="D7" t="s">
        <v>56</v>
      </c>
    </row>
    <row r="10" spans="1:4" x14ac:dyDescent="0.25">
      <c r="A10" s="1" t="s">
        <v>60</v>
      </c>
    </row>
    <row r="11" spans="1:4" x14ac:dyDescent="0.25">
      <c r="A11" t="s">
        <v>90</v>
      </c>
      <c r="B11" s="1" t="s">
        <v>27</v>
      </c>
    </row>
    <row r="13" spans="1:4" x14ac:dyDescent="0.25">
      <c r="A13" t="s">
        <v>61</v>
      </c>
    </row>
    <row r="14" spans="1:4" x14ac:dyDescent="0.25">
      <c r="A14" t="s">
        <v>63</v>
      </c>
    </row>
    <row r="21" spans="1:3" x14ac:dyDescent="0.25">
      <c r="A21" t="s">
        <v>64</v>
      </c>
    </row>
    <row r="22" spans="1:3" x14ac:dyDescent="0.25">
      <c r="A22" t="s">
        <v>90</v>
      </c>
      <c r="B22" s="5"/>
      <c r="C22" s="6">
        <f>C4*POWER(1+C5,C6)+(12*C7)*(POWER(1+C5,C6)-1)/C5</f>
        <v>22531.167061100019</v>
      </c>
    </row>
    <row r="24" spans="1:3" x14ac:dyDescent="0.25">
      <c r="A24" t="s">
        <v>66</v>
      </c>
    </row>
    <row r="25" spans="1:3" x14ac:dyDescent="0.25">
      <c r="A25" t="s">
        <v>67</v>
      </c>
    </row>
    <row r="26" spans="1:3" x14ac:dyDescent="0.25">
      <c r="A26" t="s">
        <v>91</v>
      </c>
    </row>
    <row r="27" spans="1:3" x14ac:dyDescent="0.25">
      <c r="A27" t="s">
        <v>68</v>
      </c>
    </row>
    <row r="30" spans="1:3" x14ac:dyDescent="0.25">
      <c r="A30" s="1" t="s">
        <v>75</v>
      </c>
    </row>
    <row r="31" spans="1:3" x14ac:dyDescent="0.25">
      <c r="A31" t="s">
        <v>92</v>
      </c>
    </row>
    <row r="32" spans="1:3" x14ac:dyDescent="0.25">
      <c r="A32" t="s">
        <v>93</v>
      </c>
    </row>
    <row r="34" spans="1:1" x14ac:dyDescent="0.25">
      <c r="A34" t="s">
        <v>79</v>
      </c>
    </row>
    <row r="35" spans="1:1" x14ac:dyDescent="0.25">
      <c r="A35" t="s">
        <v>80</v>
      </c>
    </row>
  </sheetData>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195C6-E69F-4B4E-ADCA-CE255FDDED56}">
  <dimension ref="A1:D42"/>
  <sheetViews>
    <sheetView zoomScale="80" zoomScaleNormal="80" workbookViewId="0">
      <selection activeCell="X18" sqref="X18"/>
    </sheetView>
  </sheetViews>
  <sheetFormatPr baseColWidth="10" defaultColWidth="11.42578125" defaultRowHeight="15" x14ac:dyDescent="0.25"/>
  <cols>
    <col min="1" max="1" width="15.5703125" customWidth="1"/>
    <col min="2" max="2" width="13.5703125" bestFit="1" customWidth="1"/>
    <col min="3" max="3" width="15.42578125" customWidth="1"/>
    <col min="4" max="4" width="16.42578125" customWidth="1"/>
  </cols>
  <sheetData>
    <row r="1" spans="1:4" ht="31.5" x14ac:dyDescent="0.5">
      <c r="A1" s="2" t="s">
        <v>83</v>
      </c>
    </row>
    <row r="3" spans="1:4" x14ac:dyDescent="0.25">
      <c r="A3" s="1" t="s">
        <v>54</v>
      </c>
      <c r="B3" s="3" t="s">
        <v>11</v>
      </c>
      <c r="C3" s="3" t="s">
        <v>55</v>
      </c>
      <c r="D3" s="3" t="s">
        <v>12</v>
      </c>
    </row>
    <row r="4" spans="1:4" x14ac:dyDescent="0.25">
      <c r="A4" t="s">
        <v>13</v>
      </c>
      <c r="B4" t="s">
        <v>14</v>
      </c>
      <c r="C4" s="7">
        <v>15000</v>
      </c>
      <c r="D4" t="s">
        <v>56</v>
      </c>
    </row>
    <row r="5" spans="1:4" x14ac:dyDescent="0.25">
      <c r="A5" t="s">
        <v>16</v>
      </c>
      <c r="B5" t="s">
        <v>17</v>
      </c>
      <c r="C5" s="8">
        <v>0.08</v>
      </c>
      <c r="D5" t="s">
        <v>57</v>
      </c>
    </row>
    <row r="6" spans="1:4" x14ac:dyDescent="0.25">
      <c r="A6" t="s">
        <v>19</v>
      </c>
      <c r="B6" t="s">
        <v>20</v>
      </c>
      <c r="C6" s="9">
        <v>10</v>
      </c>
      <c r="D6" t="s">
        <v>59</v>
      </c>
    </row>
    <row r="7" spans="1:4" x14ac:dyDescent="0.25">
      <c r="A7" t="s">
        <v>22</v>
      </c>
      <c r="B7" t="s">
        <v>23</v>
      </c>
      <c r="C7" s="7">
        <v>50</v>
      </c>
      <c r="D7" t="s">
        <v>56</v>
      </c>
    </row>
    <row r="10" spans="1:4" x14ac:dyDescent="0.25">
      <c r="A10" s="1" t="s">
        <v>82</v>
      </c>
    </row>
    <row r="11" spans="1:4" x14ac:dyDescent="0.25">
      <c r="A11" s="3" t="s">
        <v>84</v>
      </c>
      <c r="B11" s="3" t="s">
        <v>13</v>
      </c>
      <c r="C11" s="3" t="s">
        <v>22</v>
      </c>
      <c r="D11" s="3" t="s">
        <v>26</v>
      </c>
    </row>
    <row r="12" spans="1:4" hidden="1" x14ac:dyDescent="0.25">
      <c r="A12">
        <v>0</v>
      </c>
      <c r="B12" s="4">
        <f t="shared" ref="B12:B42" si="0">$C$4*POWER(1+$C$5,A12)</f>
        <v>15000</v>
      </c>
      <c r="C12" s="4">
        <f>(12*$C$7)*(POWER(1+$C$5,A12)-1)/$C$5</f>
        <v>0</v>
      </c>
      <c r="D12" s="4">
        <f t="shared" ref="D12:D42" si="1">$C$4*POWER(1+$C$5,A12)+(12*$C$7)*(POWER(1+$C$5,A12)-1)/$C$5</f>
        <v>15000</v>
      </c>
    </row>
    <row r="13" spans="1:4" x14ac:dyDescent="0.25">
      <c r="A13">
        <v>1</v>
      </c>
      <c r="B13" s="4">
        <f t="shared" si="0"/>
        <v>16200.000000000002</v>
      </c>
      <c r="C13" s="4">
        <f>(12*$C$7)*(POWER(1+$C$5,A13)-1)/$C$5</f>
        <v>600.00000000000057</v>
      </c>
      <c r="D13" s="4">
        <f t="shared" si="1"/>
        <v>16800.000000000004</v>
      </c>
    </row>
    <row r="14" spans="1:4" x14ac:dyDescent="0.25">
      <c r="A14">
        <v>2</v>
      </c>
      <c r="B14" s="4">
        <f t="shared" si="0"/>
        <v>17496</v>
      </c>
      <c r="C14" s="4">
        <f t="shared" ref="C14:C42" si="2">(12*$C$7)*(POWER(1+$C$5,A14)-1)/$C$5</f>
        <v>1248.0000000000007</v>
      </c>
      <c r="D14" s="4">
        <f t="shared" si="1"/>
        <v>18744</v>
      </c>
    </row>
    <row r="15" spans="1:4" x14ac:dyDescent="0.25">
      <c r="A15">
        <v>3</v>
      </c>
      <c r="B15" s="4">
        <f t="shared" si="0"/>
        <v>18895.680000000004</v>
      </c>
      <c r="C15" s="4">
        <f t="shared" si="2"/>
        <v>1947.8400000000011</v>
      </c>
      <c r="D15" s="4">
        <f t="shared" si="1"/>
        <v>20843.520000000004</v>
      </c>
    </row>
    <row r="16" spans="1:4" x14ac:dyDescent="0.25">
      <c r="A16">
        <v>4</v>
      </c>
      <c r="B16" s="4">
        <f t="shared" si="0"/>
        <v>20407.334400000003</v>
      </c>
      <c r="C16" s="4">
        <f t="shared" si="2"/>
        <v>2703.6672000000026</v>
      </c>
      <c r="D16" s="4">
        <f t="shared" si="1"/>
        <v>23111.001600000007</v>
      </c>
    </row>
    <row r="17" spans="1:4" x14ac:dyDescent="0.25">
      <c r="A17">
        <v>5</v>
      </c>
      <c r="B17" s="4">
        <f t="shared" si="0"/>
        <v>22039.921152000006</v>
      </c>
      <c r="C17" s="4">
        <f t="shared" si="2"/>
        <v>3519.9605760000027</v>
      </c>
      <c r="D17" s="4">
        <f t="shared" si="1"/>
        <v>25559.881728000008</v>
      </c>
    </row>
    <row r="18" spans="1:4" x14ac:dyDescent="0.25">
      <c r="A18">
        <v>6</v>
      </c>
      <c r="B18" s="4">
        <f t="shared" si="0"/>
        <v>23803.114844160009</v>
      </c>
      <c r="C18" s="4">
        <f t="shared" si="2"/>
        <v>4401.5574220800036</v>
      </c>
      <c r="D18" s="4">
        <f t="shared" si="1"/>
        <v>28204.672266240013</v>
      </c>
    </row>
    <row r="19" spans="1:4" x14ac:dyDescent="0.25">
      <c r="A19">
        <v>7</v>
      </c>
      <c r="B19" s="4">
        <f t="shared" si="0"/>
        <v>25707.36403169281</v>
      </c>
      <c r="C19" s="4">
        <f t="shared" si="2"/>
        <v>5353.6820158464043</v>
      </c>
      <c r="D19" s="4">
        <f t="shared" si="1"/>
        <v>31061.046047539214</v>
      </c>
    </row>
    <row r="20" spans="1:4" x14ac:dyDescent="0.25">
      <c r="A20">
        <v>8</v>
      </c>
      <c r="B20" s="4">
        <f t="shared" si="0"/>
        <v>27763.953154228235</v>
      </c>
      <c r="C20" s="4">
        <f t="shared" si="2"/>
        <v>6381.9765771141174</v>
      </c>
      <c r="D20" s="4">
        <f t="shared" si="1"/>
        <v>34145.929731342352</v>
      </c>
    </row>
    <row r="21" spans="1:4" x14ac:dyDescent="0.25">
      <c r="A21">
        <v>9</v>
      </c>
      <c r="B21" s="4">
        <f t="shared" si="0"/>
        <v>29985.069406566497</v>
      </c>
      <c r="C21" s="4">
        <f t="shared" si="2"/>
        <v>7492.5347032832478</v>
      </c>
      <c r="D21" s="4">
        <f t="shared" si="1"/>
        <v>37477.604109849744</v>
      </c>
    </row>
    <row r="22" spans="1:4" x14ac:dyDescent="0.25">
      <c r="A22">
        <v>10</v>
      </c>
      <c r="B22" s="4">
        <f t="shared" si="0"/>
        <v>32383.874959091816</v>
      </c>
      <c r="C22" s="4">
        <f t="shared" si="2"/>
        <v>8691.937479545908</v>
      </c>
      <c r="D22" s="4">
        <f t="shared" si="1"/>
        <v>41075.812438637724</v>
      </c>
    </row>
    <row r="23" spans="1:4" x14ac:dyDescent="0.25">
      <c r="A23">
        <v>11</v>
      </c>
      <c r="B23" s="4">
        <f t="shared" si="0"/>
        <v>34974.584955819162</v>
      </c>
      <c r="C23" s="4">
        <f t="shared" si="2"/>
        <v>9987.2924779095811</v>
      </c>
      <c r="D23" s="4">
        <f t="shared" si="1"/>
        <v>44961.877433728747</v>
      </c>
    </row>
    <row r="24" spans="1:4" x14ac:dyDescent="0.25">
      <c r="A24">
        <v>12</v>
      </c>
      <c r="B24" s="4">
        <f t="shared" si="0"/>
        <v>37772.5517522847</v>
      </c>
      <c r="C24" s="4">
        <f t="shared" si="2"/>
        <v>11386.275876142348</v>
      </c>
      <c r="D24" s="4">
        <f t="shared" si="1"/>
        <v>49158.827628427047</v>
      </c>
    </row>
    <row r="25" spans="1:4" x14ac:dyDescent="0.25">
      <c r="A25">
        <v>13</v>
      </c>
      <c r="B25" s="4">
        <f t="shared" si="0"/>
        <v>40794.355892467473</v>
      </c>
      <c r="C25" s="4">
        <f t="shared" si="2"/>
        <v>12897.177946233736</v>
      </c>
      <c r="D25" s="4">
        <f t="shared" si="1"/>
        <v>53691.533838701209</v>
      </c>
    </row>
    <row r="26" spans="1:4" x14ac:dyDescent="0.25">
      <c r="A26">
        <v>14</v>
      </c>
      <c r="B26" s="4">
        <f t="shared" si="0"/>
        <v>44057.90436386488</v>
      </c>
      <c r="C26" s="4">
        <f t="shared" si="2"/>
        <v>14528.952181932438</v>
      </c>
      <c r="D26" s="4">
        <f t="shared" si="1"/>
        <v>58586.856545797316</v>
      </c>
    </row>
    <row r="27" spans="1:4" x14ac:dyDescent="0.25">
      <c r="A27">
        <v>15</v>
      </c>
      <c r="B27" s="4">
        <f t="shared" si="0"/>
        <v>47582.53671297407</v>
      </c>
      <c r="C27" s="4">
        <f t="shared" si="2"/>
        <v>16291.268356487037</v>
      </c>
      <c r="D27" s="4">
        <f t="shared" si="1"/>
        <v>63873.805069461108</v>
      </c>
    </row>
    <row r="28" spans="1:4" x14ac:dyDescent="0.25">
      <c r="A28">
        <v>16</v>
      </c>
      <c r="B28" s="4">
        <f t="shared" si="0"/>
        <v>51389.139650011995</v>
      </c>
      <c r="C28" s="4">
        <f t="shared" si="2"/>
        <v>18194.569825005998</v>
      </c>
      <c r="D28" s="4">
        <f t="shared" si="1"/>
        <v>69583.709475017997</v>
      </c>
    </row>
    <row r="29" spans="1:4" x14ac:dyDescent="0.25">
      <c r="A29">
        <v>17</v>
      </c>
      <c r="B29" s="4">
        <f t="shared" si="0"/>
        <v>55500.270822012957</v>
      </c>
      <c r="C29" s="4">
        <f t="shared" si="2"/>
        <v>20250.135411006479</v>
      </c>
      <c r="D29" s="4">
        <f t="shared" si="1"/>
        <v>75750.406233019428</v>
      </c>
    </row>
    <row r="30" spans="1:4" x14ac:dyDescent="0.25">
      <c r="A30">
        <v>18</v>
      </c>
      <c r="B30" s="4">
        <f t="shared" si="0"/>
        <v>59940.292487774001</v>
      </c>
      <c r="C30" s="4">
        <f t="shared" si="2"/>
        <v>22470.146243887</v>
      </c>
      <c r="D30" s="4">
        <f t="shared" si="1"/>
        <v>82410.438731661008</v>
      </c>
    </row>
    <row r="31" spans="1:4" x14ac:dyDescent="0.25">
      <c r="A31">
        <v>19</v>
      </c>
      <c r="B31" s="4">
        <f t="shared" si="0"/>
        <v>64735.515886795925</v>
      </c>
      <c r="C31" s="4">
        <f t="shared" si="2"/>
        <v>24867.757943397963</v>
      </c>
      <c r="D31" s="4">
        <f t="shared" si="1"/>
        <v>89603.273830193881</v>
      </c>
    </row>
    <row r="32" spans="1:4" x14ac:dyDescent="0.25">
      <c r="A32">
        <v>20</v>
      </c>
      <c r="B32" s="4">
        <f t="shared" si="0"/>
        <v>69914.357157739592</v>
      </c>
      <c r="C32" s="4">
        <f t="shared" si="2"/>
        <v>27457.178578869796</v>
      </c>
      <c r="D32" s="4">
        <f t="shared" si="1"/>
        <v>97371.535736609396</v>
      </c>
    </row>
    <row r="33" spans="1:4" x14ac:dyDescent="0.25">
      <c r="A33">
        <v>21</v>
      </c>
      <c r="B33" s="4">
        <f t="shared" si="0"/>
        <v>75507.505730358767</v>
      </c>
      <c r="C33" s="4">
        <f t="shared" si="2"/>
        <v>30253.75286517938</v>
      </c>
      <c r="D33" s="4">
        <f t="shared" si="1"/>
        <v>105761.25859553815</v>
      </c>
    </row>
    <row r="34" spans="1:4" x14ac:dyDescent="0.25">
      <c r="A34">
        <v>22</v>
      </c>
      <c r="B34" s="4">
        <f t="shared" si="0"/>
        <v>81548.106188787482</v>
      </c>
      <c r="C34" s="4">
        <f t="shared" si="2"/>
        <v>33274.053094393741</v>
      </c>
      <c r="D34" s="4">
        <f t="shared" si="1"/>
        <v>114822.15928318122</v>
      </c>
    </row>
    <row r="35" spans="1:4" x14ac:dyDescent="0.25">
      <c r="A35">
        <v>23</v>
      </c>
      <c r="B35" s="4">
        <f t="shared" si="0"/>
        <v>88071.954683890479</v>
      </c>
      <c r="C35" s="4">
        <f t="shared" si="2"/>
        <v>36535.977341945239</v>
      </c>
      <c r="D35" s="4">
        <f t="shared" si="1"/>
        <v>124607.93202583572</v>
      </c>
    </row>
    <row r="36" spans="1:4" x14ac:dyDescent="0.25">
      <c r="A36">
        <v>24</v>
      </c>
      <c r="B36" s="4">
        <f t="shared" si="0"/>
        <v>95117.711058601722</v>
      </c>
      <c r="C36" s="4">
        <f t="shared" si="2"/>
        <v>40058.855529300861</v>
      </c>
      <c r="D36" s="4">
        <f t="shared" si="1"/>
        <v>135176.56658790258</v>
      </c>
    </row>
    <row r="37" spans="1:4" x14ac:dyDescent="0.25">
      <c r="A37">
        <v>25</v>
      </c>
      <c r="B37" s="4">
        <f t="shared" si="0"/>
        <v>102727.12794328987</v>
      </c>
      <c r="C37" s="4">
        <f t="shared" si="2"/>
        <v>43863.563971644937</v>
      </c>
      <c r="D37" s="4">
        <f t="shared" si="1"/>
        <v>146590.69191493481</v>
      </c>
    </row>
    <row r="38" spans="1:4" x14ac:dyDescent="0.25">
      <c r="A38">
        <v>26</v>
      </c>
      <c r="B38" s="4">
        <f t="shared" si="0"/>
        <v>110945.29817875306</v>
      </c>
      <c r="C38" s="4">
        <f t="shared" si="2"/>
        <v>47972.649089376529</v>
      </c>
      <c r="D38" s="4">
        <f t="shared" si="1"/>
        <v>158917.94726812959</v>
      </c>
    </row>
    <row r="39" spans="1:4" x14ac:dyDescent="0.25">
      <c r="A39">
        <v>27</v>
      </c>
      <c r="B39" s="4">
        <f t="shared" si="0"/>
        <v>119820.9220330533</v>
      </c>
      <c r="C39" s="4">
        <f t="shared" si="2"/>
        <v>52410.461016526649</v>
      </c>
      <c r="D39" s="4">
        <f t="shared" si="1"/>
        <v>172231.38304957995</v>
      </c>
    </row>
    <row r="40" spans="1:4" x14ac:dyDescent="0.25">
      <c r="A40">
        <v>28</v>
      </c>
      <c r="B40" s="4">
        <f t="shared" si="0"/>
        <v>129406.59579569756</v>
      </c>
      <c r="C40" s="4">
        <f t="shared" si="2"/>
        <v>57203.297897848781</v>
      </c>
      <c r="D40" s="4">
        <f t="shared" si="1"/>
        <v>186609.89369354636</v>
      </c>
    </row>
    <row r="41" spans="1:4" x14ac:dyDescent="0.25">
      <c r="A41">
        <v>29</v>
      </c>
      <c r="B41" s="4">
        <f t="shared" si="0"/>
        <v>139759.12345935337</v>
      </c>
      <c r="C41" s="4">
        <f t="shared" si="2"/>
        <v>62379.561729676687</v>
      </c>
      <c r="D41" s="4">
        <f t="shared" si="1"/>
        <v>202138.68518903007</v>
      </c>
    </row>
    <row r="42" spans="1:4" x14ac:dyDescent="0.25">
      <c r="A42">
        <v>30</v>
      </c>
      <c r="B42" s="4">
        <f t="shared" si="0"/>
        <v>150939.85333610166</v>
      </c>
      <c r="C42" s="4">
        <f t="shared" si="2"/>
        <v>67969.92666805083</v>
      </c>
      <c r="D42" s="4">
        <f t="shared" si="1"/>
        <v>218909.7800041525</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EE38A-D0EE-4FA9-8189-03F6A06FAACC}">
  <dimension ref="A1:D42"/>
  <sheetViews>
    <sheetView zoomScale="80" zoomScaleNormal="80" workbookViewId="0"/>
  </sheetViews>
  <sheetFormatPr baseColWidth="10" defaultColWidth="11.42578125" defaultRowHeight="15" x14ac:dyDescent="0.25"/>
  <cols>
    <col min="1" max="1" width="15.5703125" customWidth="1"/>
    <col min="2" max="2" width="13.5703125" bestFit="1" customWidth="1"/>
    <col min="3" max="3" width="15.42578125" customWidth="1"/>
    <col min="4" max="4" width="16.42578125" customWidth="1"/>
  </cols>
  <sheetData>
    <row r="1" spans="1:4" ht="31.5" x14ac:dyDescent="0.5">
      <c r="A1" s="2" t="s">
        <v>83</v>
      </c>
    </row>
    <row r="3" spans="1:4" x14ac:dyDescent="0.25">
      <c r="A3" s="1" t="s">
        <v>54</v>
      </c>
      <c r="B3" s="3" t="s">
        <v>11</v>
      </c>
      <c r="C3" s="3" t="s">
        <v>55</v>
      </c>
      <c r="D3" s="3" t="s">
        <v>12</v>
      </c>
    </row>
    <row r="4" spans="1:4" x14ac:dyDescent="0.25">
      <c r="A4" t="s">
        <v>13</v>
      </c>
      <c r="B4" t="s">
        <v>14</v>
      </c>
      <c r="C4" s="7">
        <v>15000</v>
      </c>
      <c r="D4" t="s">
        <v>56</v>
      </c>
    </row>
    <row r="5" spans="1:4" x14ac:dyDescent="0.25">
      <c r="A5" t="s">
        <v>16</v>
      </c>
      <c r="B5" t="s">
        <v>17</v>
      </c>
      <c r="C5" s="8">
        <v>0.08</v>
      </c>
      <c r="D5" t="s">
        <v>57</v>
      </c>
    </row>
    <row r="6" spans="1:4" x14ac:dyDescent="0.25">
      <c r="A6" t="s">
        <v>19</v>
      </c>
      <c r="B6" t="s">
        <v>20</v>
      </c>
      <c r="C6" s="9">
        <v>10</v>
      </c>
      <c r="D6" t="s">
        <v>59</v>
      </c>
    </row>
    <row r="7" spans="1:4" x14ac:dyDescent="0.25">
      <c r="A7" t="s">
        <v>22</v>
      </c>
      <c r="B7" t="s">
        <v>23</v>
      </c>
      <c r="C7" s="7">
        <v>50</v>
      </c>
      <c r="D7" t="s">
        <v>56</v>
      </c>
    </row>
    <row r="10" spans="1:4" x14ac:dyDescent="0.25">
      <c r="A10" s="1" t="s">
        <v>82</v>
      </c>
    </row>
    <row r="11" spans="1:4" x14ac:dyDescent="0.25">
      <c r="A11" s="3" t="s">
        <v>84</v>
      </c>
      <c r="B11" s="3" t="s">
        <v>13</v>
      </c>
      <c r="C11" s="3" t="s">
        <v>22</v>
      </c>
      <c r="D11" s="3" t="s">
        <v>26</v>
      </c>
    </row>
    <row r="12" spans="1:4" hidden="1" x14ac:dyDescent="0.25">
      <c r="A12">
        <v>0</v>
      </c>
      <c r="B12" s="4">
        <f t="shared" ref="B12:B42" si="0">$C$4*POWER(1+$C$5,A12)</f>
        <v>15000</v>
      </c>
      <c r="C12" s="4">
        <f>(12*$C$7)*(POWER(1+$C$5,A12)-1)/$C$5</f>
        <v>0</v>
      </c>
      <c r="D12" s="4">
        <f t="shared" ref="D12:D42" si="1">$C$4*POWER(1+$C$5,A12)+(12*$C$7)*(POWER(1+$C$5,A12)-1)/$C$5</f>
        <v>15000</v>
      </c>
    </row>
    <row r="13" spans="1:4" x14ac:dyDescent="0.25">
      <c r="A13">
        <v>1</v>
      </c>
      <c r="B13" s="4">
        <f t="shared" si="0"/>
        <v>16200.000000000002</v>
      </c>
      <c r="C13" s="4">
        <f>(12*$C$7)*(POWER(1+$C$5,A13)-1)/$C$5</f>
        <v>600.00000000000057</v>
      </c>
      <c r="D13" s="4">
        <f t="shared" si="1"/>
        <v>16800.000000000004</v>
      </c>
    </row>
    <row r="14" spans="1:4" x14ac:dyDescent="0.25">
      <c r="A14">
        <v>2</v>
      </c>
      <c r="B14" s="4">
        <f t="shared" si="0"/>
        <v>17496</v>
      </c>
      <c r="C14" s="4">
        <f t="shared" ref="C14:C42" si="2">(12*$C$7)*(POWER(1+$C$5,A14)-1)/$C$5</f>
        <v>1248.0000000000007</v>
      </c>
      <c r="D14" s="4">
        <f t="shared" si="1"/>
        <v>18744</v>
      </c>
    </row>
    <row r="15" spans="1:4" x14ac:dyDescent="0.25">
      <c r="A15">
        <v>3</v>
      </c>
      <c r="B15" s="4">
        <f t="shared" si="0"/>
        <v>18895.680000000004</v>
      </c>
      <c r="C15" s="4">
        <f t="shared" si="2"/>
        <v>1947.8400000000011</v>
      </c>
      <c r="D15" s="4">
        <f t="shared" si="1"/>
        <v>20843.520000000004</v>
      </c>
    </row>
    <row r="16" spans="1:4" x14ac:dyDescent="0.25">
      <c r="A16">
        <v>4</v>
      </c>
      <c r="B16" s="4">
        <f t="shared" si="0"/>
        <v>20407.334400000003</v>
      </c>
      <c r="C16" s="4">
        <f t="shared" si="2"/>
        <v>2703.6672000000026</v>
      </c>
      <c r="D16" s="4">
        <f t="shared" si="1"/>
        <v>23111.001600000007</v>
      </c>
    </row>
    <row r="17" spans="1:4" x14ac:dyDescent="0.25">
      <c r="A17">
        <v>5</v>
      </c>
      <c r="B17" s="4">
        <f t="shared" si="0"/>
        <v>22039.921152000006</v>
      </c>
      <c r="C17" s="4">
        <f t="shared" si="2"/>
        <v>3519.9605760000027</v>
      </c>
      <c r="D17" s="4">
        <f t="shared" si="1"/>
        <v>25559.881728000008</v>
      </c>
    </row>
    <row r="18" spans="1:4" x14ac:dyDescent="0.25">
      <c r="A18">
        <v>6</v>
      </c>
      <c r="B18" s="4">
        <f t="shared" si="0"/>
        <v>23803.114844160009</v>
      </c>
      <c r="C18" s="4">
        <f t="shared" si="2"/>
        <v>4401.5574220800036</v>
      </c>
      <c r="D18" s="4">
        <f t="shared" si="1"/>
        <v>28204.672266240013</v>
      </c>
    </row>
    <row r="19" spans="1:4" x14ac:dyDescent="0.25">
      <c r="A19">
        <v>7</v>
      </c>
      <c r="B19" s="4">
        <f t="shared" si="0"/>
        <v>25707.36403169281</v>
      </c>
      <c r="C19" s="4">
        <f t="shared" si="2"/>
        <v>5353.6820158464043</v>
      </c>
      <c r="D19" s="4">
        <f t="shared" si="1"/>
        <v>31061.046047539214</v>
      </c>
    </row>
    <row r="20" spans="1:4" x14ac:dyDescent="0.25">
      <c r="A20">
        <v>8</v>
      </c>
      <c r="B20" s="4">
        <f t="shared" si="0"/>
        <v>27763.953154228235</v>
      </c>
      <c r="C20" s="4">
        <f t="shared" si="2"/>
        <v>6381.9765771141174</v>
      </c>
      <c r="D20" s="4">
        <f t="shared" si="1"/>
        <v>34145.929731342352</v>
      </c>
    </row>
    <row r="21" spans="1:4" x14ac:dyDescent="0.25">
      <c r="A21">
        <v>9</v>
      </c>
      <c r="B21" s="4">
        <f t="shared" si="0"/>
        <v>29985.069406566497</v>
      </c>
      <c r="C21" s="4">
        <f t="shared" si="2"/>
        <v>7492.5347032832478</v>
      </c>
      <c r="D21" s="4">
        <f t="shared" si="1"/>
        <v>37477.604109849744</v>
      </c>
    </row>
    <row r="22" spans="1:4" x14ac:dyDescent="0.25">
      <c r="A22">
        <v>10</v>
      </c>
      <c r="B22" s="4">
        <f t="shared" si="0"/>
        <v>32383.874959091816</v>
      </c>
      <c r="C22" s="4">
        <f t="shared" si="2"/>
        <v>8691.937479545908</v>
      </c>
      <c r="D22" s="4">
        <f t="shared" si="1"/>
        <v>41075.812438637724</v>
      </c>
    </row>
    <row r="23" spans="1:4" x14ac:dyDescent="0.25">
      <c r="A23">
        <v>11</v>
      </c>
      <c r="B23" s="4">
        <f t="shared" si="0"/>
        <v>34974.584955819162</v>
      </c>
      <c r="C23" s="4">
        <f t="shared" si="2"/>
        <v>9987.2924779095811</v>
      </c>
      <c r="D23" s="4">
        <f t="shared" si="1"/>
        <v>44961.877433728747</v>
      </c>
    </row>
    <row r="24" spans="1:4" x14ac:dyDescent="0.25">
      <c r="A24">
        <v>12</v>
      </c>
      <c r="B24" s="4">
        <f t="shared" si="0"/>
        <v>37772.5517522847</v>
      </c>
      <c r="C24" s="4">
        <f t="shared" si="2"/>
        <v>11386.275876142348</v>
      </c>
      <c r="D24" s="4">
        <f t="shared" si="1"/>
        <v>49158.827628427047</v>
      </c>
    </row>
    <row r="25" spans="1:4" x14ac:dyDescent="0.25">
      <c r="A25">
        <v>13</v>
      </c>
      <c r="B25" s="4">
        <f t="shared" si="0"/>
        <v>40794.355892467473</v>
      </c>
      <c r="C25" s="4">
        <f t="shared" si="2"/>
        <v>12897.177946233736</v>
      </c>
      <c r="D25" s="4">
        <f t="shared" si="1"/>
        <v>53691.533838701209</v>
      </c>
    </row>
    <row r="26" spans="1:4" x14ac:dyDescent="0.25">
      <c r="A26">
        <v>14</v>
      </c>
      <c r="B26" s="4">
        <f t="shared" si="0"/>
        <v>44057.90436386488</v>
      </c>
      <c r="C26" s="4">
        <f t="shared" si="2"/>
        <v>14528.952181932438</v>
      </c>
      <c r="D26" s="4">
        <f t="shared" si="1"/>
        <v>58586.856545797316</v>
      </c>
    </row>
    <row r="27" spans="1:4" x14ac:dyDescent="0.25">
      <c r="A27">
        <v>15</v>
      </c>
      <c r="B27" s="4">
        <f t="shared" si="0"/>
        <v>47582.53671297407</v>
      </c>
      <c r="C27" s="4">
        <f t="shared" si="2"/>
        <v>16291.268356487037</v>
      </c>
      <c r="D27" s="4">
        <f t="shared" si="1"/>
        <v>63873.805069461108</v>
      </c>
    </row>
    <row r="28" spans="1:4" x14ac:dyDescent="0.25">
      <c r="A28">
        <v>16</v>
      </c>
      <c r="B28" s="4">
        <f t="shared" si="0"/>
        <v>51389.139650011995</v>
      </c>
      <c r="C28" s="4">
        <f t="shared" si="2"/>
        <v>18194.569825005998</v>
      </c>
      <c r="D28" s="4">
        <f t="shared" si="1"/>
        <v>69583.709475017997</v>
      </c>
    </row>
    <row r="29" spans="1:4" x14ac:dyDescent="0.25">
      <c r="A29">
        <v>17</v>
      </c>
      <c r="B29" s="4">
        <f t="shared" si="0"/>
        <v>55500.270822012957</v>
      </c>
      <c r="C29" s="4">
        <f t="shared" si="2"/>
        <v>20250.135411006479</v>
      </c>
      <c r="D29" s="4">
        <f t="shared" si="1"/>
        <v>75750.406233019428</v>
      </c>
    </row>
    <row r="30" spans="1:4" x14ac:dyDescent="0.25">
      <c r="A30">
        <v>18</v>
      </c>
      <c r="B30" s="4">
        <f t="shared" si="0"/>
        <v>59940.292487774001</v>
      </c>
      <c r="C30" s="4">
        <f t="shared" si="2"/>
        <v>22470.146243887</v>
      </c>
      <c r="D30" s="4">
        <f t="shared" si="1"/>
        <v>82410.438731661008</v>
      </c>
    </row>
    <row r="31" spans="1:4" x14ac:dyDescent="0.25">
      <c r="A31">
        <v>19</v>
      </c>
      <c r="B31" s="4">
        <f t="shared" si="0"/>
        <v>64735.515886795925</v>
      </c>
      <c r="C31" s="4">
        <f t="shared" si="2"/>
        <v>24867.757943397963</v>
      </c>
      <c r="D31" s="4">
        <f t="shared" si="1"/>
        <v>89603.273830193881</v>
      </c>
    </row>
    <row r="32" spans="1:4" x14ac:dyDescent="0.25">
      <c r="A32">
        <v>20</v>
      </c>
      <c r="B32" s="4">
        <f t="shared" si="0"/>
        <v>69914.357157739592</v>
      </c>
      <c r="C32" s="4">
        <f t="shared" si="2"/>
        <v>27457.178578869796</v>
      </c>
      <c r="D32" s="4">
        <f t="shared" si="1"/>
        <v>97371.535736609396</v>
      </c>
    </row>
    <row r="33" spans="1:4" x14ac:dyDescent="0.25">
      <c r="A33">
        <v>21</v>
      </c>
      <c r="B33" s="4">
        <f t="shared" si="0"/>
        <v>75507.505730358767</v>
      </c>
      <c r="C33" s="4">
        <f t="shared" si="2"/>
        <v>30253.75286517938</v>
      </c>
      <c r="D33" s="4">
        <f t="shared" si="1"/>
        <v>105761.25859553815</v>
      </c>
    </row>
    <row r="34" spans="1:4" x14ac:dyDescent="0.25">
      <c r="A34">
        <v>22</v>
      </c>
      <c r="B34" s="4">
        <f t="shared" si="0"/>
        <v>81548.106188787482</v>
      </c>
      <c r="C34" s="4">
        <f t="shared" si="2"/>
        <v>33274.053094393741</v>
      </c>
      <c r="D34" s="4">
        <f t="shared" si="1"/>
        <v>114822.15928318122</v>
      </c>
    </row>
    <row r="35" spans="1:4" x14ac:dyDescent="0.25">
      <c r="A35">
        <v>23</v>
      </c>
      <c r="B35" s="4">
        <f t="shared" si="0"/>
        <v>88071.954683890479</v>
      </c>
      <c r="C35" s="4">
        <f t="shared" si="2"/>
        <v>36535.977341945239</v>
      </c>
      <c r="D35" s="4">
        <f t="shared" si="1"/>
        <v>124607.93202583572</v>
      </c>
    </row>
    <row r="36" spans="1:4" x14ac:dyDescent="0.25">
      <c r="A36">
        <v>24</v>
      </c>
      <c r="B36" s="4">
        <f t="shared" si="0"/>
        <v>95117.711058601722</v>
      </c>
      <c r="C36" s="4">
        <f t="shared" si="2"/>
        <v>40058.855529300861</v>
      </c>
      <c r="D36" s="4">
        <f t="shared" si="1"/>
        <v>135176.56658790258</v>
      </c>
    </row>
    <row r="37" spans="1:4" x14ac:dyDescent="0.25">
      <c r="A37">
        <v>25</v>
      </c>
      <c r="B37" s="4">
        <f t="shared" si="0"/>
        <v>102727.12794328987</v>
      </c>
      <c r="C37" s="4">
        <f t="shared" si="2"/>
        <v>43863.563971644937</v>
      </c>
      <c r="D37" s="4">
        <f t="shared" si="1"/>
        <v>146590.69191493481</v>
      </c>
    </row>
    <row r="38" spans="1:4" x14ac:dyDescent="0.25">
      <c r="A38">
        <v>26</v>
      </c>
      <c r="B38" s="4">
        <f t="shared" si="0"/>
        <v>110945.29817875306</v>
      </c>
      <c r="C38" s="4">
        <f t="shared" si="2"/>
        <v>47972.649089376529</v>
      </c>
      <c r="D38" s="4">
        <f t="shared" si="1"/>
        <v>158917.94726812959</v>
      </c>
    </row>
    <row r="39" spans="1:4" x14ac:dyDescent="0.25">
      <c r="A39">
        <v>27</v>
      </c>
      <c r="B39" s="4">
        <f t="shared" si="0"/>
        <v>119820.9220330533</v>
      </c>
      <c r="C39" s="4">
        <f t="shared" si="2"/>
        <v>52410.461016526649</v>
      </c>
      <c r="D39" s="4">
        <f t="shared" si="1"/>
        <v>172231.38304957995</v>
      </c>
    </row>
    <row r="40" spans="1:4" x14ac:dyDescent="0.25">
      <c r="A40">
        <v>28</v>
      </c>
      <c r="B40" s="4">
        <f t="shared" si="0"/>
        <v>129406.59579569756</v>
      </c>
      <c r="C40" s="4">
        <f t="shared" si="2"/>
        <v>57203.297897848781</v>
      </c>
      <c r="D40" s="4">
        <f t="shared" si="1"/>
        <v>186609.89369354636</v>
      </c>
    </row>
    <row r="41" spans="1:4" x14ac:dyDescent="0.25">
      <c r="A41">
        <v>29</v>
      </c>
      <c r="B41" s="4">
        <f t="shared" si="0"/>
        <v>139759.12345935337</v>
      </c>
      <c r="C41" s="4">
        <f t="shared" si="2"/>
        <v>62379.561729676687</v>
      </c>
      <c r="D41" s="4">
        <f t="shared" si="1"/>
        <v>202138.68518903007</v>
      </c>
    </row>
    <row r="42" spans="1:4" x14ac:dyDescent="0.25">
      <c r="A42">
        <v>30</v>
      </c>
      <c r="B42" s="4">
        <f t="shared" si="0"/>
        <v>150939.85333610166</v>
      </c>
      <c r="C42" s="4">
        <f t="shared" si="2"/>
        <v>67969.92666805083</v>
      </c>
      <c r="D42" s="4">
        <f t="shared" si="1"/>
        <v>218909.7800041525</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gen xmlns="531111d0-8149-487a-9946-d5e2832d14d5" xsi:nil="true"/>
    <Fechayhora xmlns="531111d0-8149-487a-9946-d5e2832d14d5" xsi:nil="true"/>
    <link xmlns="531111d0-8149-487a-9946-d5e2832d14d5">
      <Url xsi:nil="true"/>
      <Description xsi:nil="true"/>
    </link>
    <prueba xmlns="531111d0-8149-487a-9946-d5e2832d14d5" xsi:nil="true"/>
    <TaxCatchAll xmlns="c8236a69-1d58-4f51-9618-bb3b00170b26" xsi:nil="true"/>
    <lcf76f155ced4ddcb4097134ff3c332f xmlns="531111d0-8149-487a-9946-d5e2832d14d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F11E82ED0B4DD4B8B4FF663F6BBDAFC" ma:contentTypeVersion="21" ma:contentTypeDescription="Crear nuevo documento." ma:contentTypeScope="" ma:versionID="bb10028d7d467e3a3243c18b7a59860c">
  <xsd:schema xmlns:xsd="http://www.w3.org/2001/XMLSchema" xmlns:xs="http://www.w3.org/2001/XMLSchema" xmlns:p="http://schemas.microsoft.com/office/2006/metadata/properties" xmlns:ns2="531111d0-8149-487a-9946-d5e2832d14d5" xmlns:ns3="c8236a69-1d58-4f51-9618-bb3b00170b26" targetNamespace="http://schemas.microsoft.com/office/2006/metadata/properties" ma:root="true" ma:fieldsID="f122542ad7a2d0676ad3b18b1f5d68dc" ns2:_="" ns3:_="">
    <xsd:import namespace="531111d0-8149-487a-9946-d5e2832d14d5"/>
    <xsd:import namespace="c8236a69-1d58-4f51-9618-bb3b00170b2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element ref="ns2:prueba" minOccurs="0"/>
                <xsd:element ref="ns2:imagen" minOccurs="0"/>
                <xsd:element ref="ns2:Fechayhora" minOccurs="0"/>
                <xsd:element ref="ns2:link"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1111d0-8149-487a-9946-d5e2832d14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prueba" ma:index="21" nillable="true" ma:displayName="prueba" ma:format="DateTime" ma:internalName="prueba">
      <xsd:simpleType>
        <xsd:restriction base="dms:DateTime"/>
      </xsd:simpleType>
    </xsd:element>
    <xsd:element name="imagen" ma:index="22" nillable="true" ma:displayName="imagen" ma:internalName="imagen">
      <xsd:simpleType>
        <xsd:restriction base="dms:Unknown"/>
      </xsd:simpleType>
    </xsd:element>
    <xsd:element name="Fechayhora" ma:index="23" nillable="true" ma:displayName="Fecha y hora" ma:format="DateTime" ma:internalName="Fechayhora">
      <xsd:simpleType>
        <xsd:restriction base="dms:DateTime"/>
      </xsd:simpleType>
    </xsd:element>
    <xsd:element name="link" ma:index="24"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db4f335f-4aac-4393-8d60-b82646c97e7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8236a69-1d58-4f51-9618-bb3b00170b26"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TaxCatchAll" ma:index="27" nillable="true" ma:displayName="Taxonomy Catch All Column" ma:hidden="true" ma:list="{d2d0a11c-9eb1-472a-83a0-c9256fd7fca1}" ma:internalName="TaxCatchAll" ma:showField="CatchAllData" ma:web="c8236a69-1d58-4f51-9618-bb3b00170b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CF7353-556B-476C-8A8B-BF81C58DF83A}">
  <ds:schemaRefs>
    <ds:schemaRef ds:uri="http://schemas.microsoft.com/office/2006/metadata/properties"/>
    <ds:schemaRef ds:uri="http://schemas.microsoft.com/office/infopath/2007/PartnerControls"/>
    <ds:schemaRef ds:uri="531111d0-8149-487a-9946-d5e2832d14d5"/>
    <ds:schemaRef ds:uri="c8236a69-1d58-4f51-9618-bb3b00170b26"/>
  </ds:schemaRefs>
</ds:datastoreItem>
</file>

<file path=customXml/itemProps2.xml><?xml version="1.0" encoding="utf-8"?>
<ds:datastoreItem xmlns:ds="http://schemas.openxmlformats.org/officeDocument/2006/customXml" ds:itemID="{D19299CD-1035-4366-8E96-2BED6F4B2C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1111d0-8149-487a-9946-d5e2832d14d5"/>
    <ds:schemaRef ds:uri="c8236a69-1d58-4f51-9618-bb3b00170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47FB48-46DC-491F-8271-58658BDFFD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Premisas</vt:lpstr>
      <vt:lpstr>Calculador con impuestos</vt:lpstr>
      <vt:lpstr>Grafico1</vt:lpstr>
      <vt:lpstr>Grafico2</vt:lpstr>
      <vt:lpstr>Grafico3</vt:lpstr>
      <vt:lpstr>Calculador sin impuestos</vt:lpstr>
      <vt:lpstr>Grafico2 (2)</vt:lpstr>
      <vt:lpstr>Grafico2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Gutierrez de la Dehesa, Adrián</cp:lastModifiedBy>
  <cp:revision/>
  <dcterms:created xsi:type="dcterms:W3CDTF">2022-03-18T11:08:23Z</dcterms:created>
  <dcterms:modified xsi:type="dcterms:W3CDTF">2022-09-19T11:10:33Z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0x010100CF11E82ED0B4DD4B8B4FF663F6BBDAFC</vt:lpwstr>
  </property>
  <property fmtid="{D5CDD505-2E9C-101B-9397-08002B2CF9AE}" pid="3" name="MediaServiceImageTags">
    <vt:lpwstr/>
  </property>
</Properties>
</file>